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iguel Jimenez\Desktop\05. Gobierno Regional del Callao\01. Arq. Elena Delgado\06. PPBIM01\06.01. Entidad\Recursos compartidos\"/>
    </mc:Choice>
  </mc:AlternateContent>
  <xr:revisionPtr revIDLastSave="0" documentId="13_ncr:1_{AE254238-126D-46CB-8098-2E18909C2488}" xr6:coauthVersionLast="47" xr6:coauthVersionMax="47" xr10:uidLastSave="{00000000-0000-0000-0000-000000000000}"/>
  <bookViews>
    <workbookView xWindow="-108" yWindow="-108" windowWidth="23256" windowHeight="12456" tabRatio="870" activeTab="1" xr2:uid="{00000000-000D-0000-FFFF-FFFF00000000}"/>
  </bookViews>
  <sheets>
    <sheet name="1. INDICADORES" sheetId="35" r:id="rId1"/>
    <sheet name="2. CALIDAD DE MODEOS BIM" sheetId="41" r:id="rId2"/>
    <sheet name="3. CALIDAD DE FAMILIAS BIM" sheetId="42" r:id="rId3"/>
    <sheet name="4. CALIDAD DE TABLA DE METRADOS" sheetId="43" r:id="rId4"/>
    <sheet name="Calidad T. Metrados" sheetId="38" r:id="rId5"/>
  </sheets>
  <definedNames>
    <definedName name="_xlnm.Print_Area" localSheetId="0">'1. INDICADORES'!$A$1:$H$7</definedName>
    <definedName name="_xlnm.Print_Area" localSheetId="1">'2. CALIDAD DE MODEOS BIM'!$A$1:$AL$89</definedName>
    <definedName name="_xlnm.Print_Area" localSheetId="2">'3. CALIDAD DE FAMILIAS BIM'!$A$1:$AL$89</definedName>
    <definedName name="_xlnm.Print_Area" localSheetId="3">'4. CALIDAD DE TABLA DE METRADOS'!$A$1:$AL$89</definedName>
    <definedName name="_xlnm.Print_Area" localSheetId="4">'Calidad T. Metrados'!$A$1:$AC$86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43" l="1"/>
  <c r="E54" i="43"/>
  <c r="D53" i="43"/>
  <c r="AK38" i="43"/>
  <c r="AJ38" i="43"/>
  <c r="AI38" i="43"/>
  <c r="AH38" i="43"/>
  <c r="AG38" i="43"/>
  <c r="AD38" i="43"/>
  <c r="AC38" i="43"/>
  <c r="AB38" i="43"/>
  <c r="AA38" i="43"/>
  <c r="Z38" i="43"/>
  <c r="W38" i="43"/>
  <c r="V38" i="43"/>
  <c r="U38" i="43"/>
  <c r="T38" i="43"/>
  <c r="S38" i="43"/>
  <c r="R38" i="43"/>
  <c r="G36" i="43"/>
  <c r="F36" i="43"/>
  <c r="E36" i="43"/>
  <c r="D36" i="43"/>
  <c r="C36" i="43"/>
  <c r="B36" i="43"/>
  <c r="F7" i="43" s="1"/>
  <c r="C54" i="43" s="1"/>
  <c r="AI27" i="43"/>
  <c r="AJ27" i="43" s="1"/>
  <c r="AB27" i="43"/>
  <c r="AC27" i="43" s="1"/>
  <c r="T27" i="43"/>
  <c r="U27" i="43" s="1"/>
  <c r="N27" i="43"/>
  <c r="M27" i="43"/>
  <c r="L27" i="43"/>
  <c r="E27" i="43"/>
  <c r="D27" i="43"/>
  <c r="F27" i="43" s="1"/>
  <c r="F6" i="43" s="1"/>
  <c r="AI6" i="43"/>
  <c r="AH6" i="43"/>
  <c r="AA6" i="43"/>
  <c r="S6" i="43"/>
  <c r="N6" i="43"/>
  <c r="M6" i="43"/>
  <c r="L6" i="43"/>
  <c r="K6" i="43"/>
  <c r="E6" i="43"/>
  <c r="D6" i="43"/>
  <c r="C6" i="43"/>
  <c r="E55" i="42"/>
  <c r="E54" i="42"/>
  <c r="D53" i="42"/>
  <c r="AK38" i="42"/>
  <c r="AJ38" i="42"/>
  <c r="AI38" i="42"/>
  <c r="AH38" i="42"/>
  <c r="AG38" i="42"/>
  <c r="AD38" i="42"/>
  <c r="AC38" i="42"/>
  <c r="AB38" i="42"/>
  <c r="AA38" i="42"/>
  <c r="Z38" i="42"/>
  <c r="W38" i="42"/>
  <c r="V38" i="42"/>
  <c r="U38" i="42"/>
  <c r="T38" i="42"/>
  <c r="S38" i="42"/>
  <c r="R38" i="42"/>
  <c r="G36" i="42"/>
  <c r="F36" i="42"/>
  <c r="E36" i="42"/>
  <c r="D36" i="42"/>
  <c r="C36" i="42"/>
  <c r="B36" i="42"/>
  <c r="G7" i="42" s="1"/>
  <c r="C55" i="42" s="1"/>
  <c r="AJ27" i="42"/>
  <c r="AK27" i="42" s="1"/>
  <c r="AK6" i="42" s="1"/>
  <c r="AI27" i="42"/>
  <c r="AB27" i="42"/>
  <c r="AC27" i="42" s="1"/>
  <c r="T27" i="42"/>
  <c r="T6" i="42" s="1"/>
  <c r="N27" i="42"/>
  <c r="M27" i="42"/>
  <c r="L27" i="42"/>
  <c r="F27" i="42"/>
  <c r="F6" i="42" s="1"/>
  <c r="E27" i="42"/>
  <c r="D27" i="42"/>
  <c r="AJ6" i="42"/>
  <c r="AI6" i="42"/>
  <c r="AH6" i="42"/>
  <c r="AB6" i="42"/>
  <c r="AA6" i="42"/>
  <c r="S6" i="42"/>
  <c r="N6" i="42"/>
  <c r="M6" i="42"/>
  <c r="L6" i="42"/>
  <c r="K6" i="42"/>
  <c r="E6" i="42"/>
  <c r="D6" i="42"/>
  <c r="C6" i="42"/>
  <c r="G54" i="41"/>
  <c r="G53" i="41"/>
  <c r="G52" i="41"/>
  <c r="G51" i="41"/>
  <c r="F54" i="41"/>
  <c r="F53" i="41"/>
  <c r="F52" i="41"/>
  <c r="F51" i="41"/>
  <c r="E55" i="41"/>
  <c r="E54" i="41"/>
  <c r="E53" i="41"/>
  <c r="E52" i="41"/>
  <c r="E51" i="41"/>
  <c r="D55" i="41"/>
  <c r="D54" i="41"/>
  <c r="D53" i="41"/>
  <c r="D52" i="41"/>
  <c r="D51" i="41"/>
  <c r="C55" i="41"/>
  <c r="C54" i="41"/>
  <c r="C53" i="41"/>
  <c r="C52" i="41"/>
  <c r="C51" i="41"/>
  <c r="AK38" i="41"/>
  <c r="AJ38" i="41"/>
  <c r="AI38" i="41"/>
  <c r="AH38" i="41"/>
  <c r="AG38" i="41"/>
  <c r="AI27" i="41"/>
  <c r="AI6" i="41" s="1"/>
  <c r="AH6" i="41"/>
  <c r="AA6" i="41"/>
  <c r="W38" i="41"/>
  <c r="S6" i="41"/>
  <c r="C36" i="41"/>
  <c r="E7" i="43" l="1"/>
  <c r="C53" i="43" s="1"/>
  <c r="G7" i="43"/>
  <c r="C55" i="43" s="1"/>
  <c r="C7" i="43"/>
  <c r="C51" i="43" s="1"/>
  <c r="D7" i="43"/>
  <c r="C52" i="43" s="1"/>
  <c r="AD27" i="43"/>
  <c r="AD6" i="43" s="1"/>
  <c r="AC6" i="43"/>
  <c r="U6" i="43"/>
  <c r="V27" i="43"/>
  <c r="AK27" i="43"/>
  <c r="AK6" i="43" s="1"/>
  <c r="AJ6" i="43"/>
  <c r="AB6" i="43"/>
  <c r="T6" i="43"/>
  <c r="E7" i="42"/>
  <c r="C53" i="42" s="1"/>
  <c r="C7" i="42"/>
  <c r="C51" i="42" s="1"/>
  <c r="F7" i="42"/>
  <c r="C54" i="42" s="1"/>
  <c r="D7" i="42"/>
  <c r="C52" i="42" s="1"/>
  <c r="AD27" i="42"/>
  <c r="AD6" i="42" s="1"/>
  <c r="AC6" i="42"/>
  <c r="U27" i="42"/>
  <c r="AJ27" i="41"/>
  <c r="AK27" i="41" s="1"/>
  <c r="AK6" i="41" s="1"/>
  <c r="V6" i="43" l="1"/>
  <c r="W27" i="43"/>
  <c r="W6" i="43" s="1"/>
  <c r="U6" i="42"/>
  <c r="V27" i="42"/>
  <c r="AJ6" i="41"/>
  <c r="W27" i="42" l="1"/>
  <c r="W6" i="42" s="1"/>
  <c r="V6" i="42"/>
  <c r="AC38" i="41" l="1"/>
  <c r="AD38" i="41"/>
  <c r="U38" i="41"/>
  <c r="AB27" i="41"/>
  <c r="V38" i="41"/>
  <c r="T38" i="41"/>
  <c r="T7" i="41" s="1"/>
  <c r="S38" i="41"/>
  <c r="S7" i="41" s="1"/>
  <c r="R38" i="41"/>
  <c r="T27" i="41"/>
  <c r="T6" i="41" s="1"/>
  <c r="N38" i="41"/>
  <c r="G36" i="41"/>
  <c r="O38" i="41"/>
  <c r="J38" i="41"/>
  <c r="AK7" i="41" s="1"/>
  <c r="M38" i="41"/>
  <c r="E36" i="41"/>
  <c r="N27" i="41"/>
  <c r="N6" i="41" s="1"/>
  <c r="AB38" i="41"/>
  <c r="L38" i="41"/>
  <c r="M27" i="41"/>
  <c r="M6" i="41" s="1"/>
  <c r="L27" i="41"/>
  <c r="L6" i="41" s="1"/>
  <c r="D36" i="41"/>
  <c r="E27" i="41"/>
  <c r="D27" i="41"/>
  <c r="D6" i="41" s="1"/>
  <c r="AC27" i="41" l="1"/>
  <c r="AB6" i="41"/>
  <c r="U7" i="41"/>
  <c r="AD7" i="41"/>
  <c r="AC7" i="41"/>
  <c r="U27" i="41"/>
  <c r="U6" i="41" s="1"/>
  <c r="O7" i="41"/>
  <c r="F27" i="41"/>
  <c r="F6" i="41" s="1"/>
  <c r="AA38" i="41"/>
  <c r="Z38" i="41"/>
  <c r="AD27" i="41" l="1"/>
  <c r="AD6" i="41" s="1"/>
  <c r="AC6" i="41"/>
  <c r="V27" i="41"/>
  <c r="W27" i="41" l="1"/>
  <c r="W6" i="41" s="1"/>
  <c r="V6" i="41"/>
  <c r="E6" i="41"/>
  <c r="T27" i="38" l="1"/>
  <c r="O27" i="38"/>
  <c r="J27" i="38"/>
  <c r="AJ7" i="41" l="1"/>
  <c r="AI7" i="41"/>
  <c r="AH7" i="41"/>
  <c r="N7" i="41"/>
  <c r="K38" i="41"/>
  <c r="F36" i="41"/>
  <c r="B36" i="41"/>
  <c r="K6" i="41"/>
  <c r="C6" i="41"/>
  <c r="G7" i="41" l="1"/>
  <c r="C7" i="41"/>
  <c r="D7" i="41"/>
  <c r="E7" i="41"/>
  <c r="F7" i="41"/>
  <c r="L7" i="41"/>
  <c r="AB7" i="41"/>
  <c r="AA7" i="41"/>
  <c r="K7" i="41"/>
  <c r="E27" i="38" l="1"/>
  <c r="T37" i="38" l="1"/>
  <c r="S37" i="38"/>
  <c r="R37" i="38"/>
  <c r="S6" i="38"/>
  <c r="T6" i="38" s="1"/>
  <c r="O37" i="38"/>
  <c r="N37" i="38"/>
  <c r="M37" i="38"/>
  <c r="N6" i="38"/>
  <c r="O6" i="38" s="1"/>
  <c r="J37" i="38"/>
  <c r="I37" i="38"/>
  <c r="H37" i="38"/>
  <c r="I6" i="38"/>
  <c r="J6" i="38" s="1"/>
  <c r="S7" i="38" l="1"/>
  <c r="G53" i="38" s="1"/>
  <c r="O7" i="38"/>
  <c r="F54" i="38" s="1"/>
  <c r="N7" i="38"/>
  <c r="F53" i="38" s="1"/>
  <c r="I7" i="38"/>
  <c r="E53" i="38" s="1"/>
  <c r="T7" i="38"/>
  <c r="G54" i="38" s="1"/>
  <c r="J7" i="38"/>
  <c r="E54" i="38" s="1"/>
  <c r="E37" i="38" l="1"/>
  <c r="D37" i="38"/>
  <c r="C37" i="38"/>
  <c r="F20" i="38" s="1"/>
  <c r="F19" i="38"/>
  <c r="D6" i="38"/>
  <c r="E6" i="38" s="1"/>
  <c r="E7" i="38" l="1"/>
  <c r="D54" i="38" s="1"/>
  <c r="D7" i="38"/>
  <c r="D53" i="38" s="1"/>
  <c r="F54" i="43"/>
  <c r="AD7" i="43"/>
  <c r="F51" i="43"/>
  <c r="AA7" i="43"/>
  <c r="D55" i="43"/>
  <c r="O7" i="43"/>
  <c r="F53" i="42"/>
  <c r="AC7" i="42"/>
  <c r="L37" i="42"/>
  <c r="L7" i="42"/>
  <c r="D52" i="42"/>
  <c r="E53" i="42"/>
  <c r="U7" i="42"/>
  <c r="F53" i="43"/>
  <c r="AC7" i="43"/>
  <c r="E51" i="43"/>
  <c r="S7" i="43"/>
  <c r="F51" i="42"/>
  <c r="AA7" i="42"/>
  <c r="G53" i="42"/>
  <c r="AJ7" i="42"/>
  <c r="D54" i="43"/>
  <c r="O37" i="43"/>
  <c r="N7" i="43"/>
  <c r="G53" i="43"/>
  <c r="AJ7" i="43"/>
  <c r="F52" i="42"/>
  <c r="AB7" i="42"/>
  <c r="G51" i="43"/>
  <c r="AH7" i="43"/>
  <c r="G54" i="42"/>
  <c r="AK7" i="42"/>
  <c r="D54" i="42"/>
  <c r="N7" i="42"/>
  <c r="M37" i="43"/>
  <c r="E53" i="43"/>
  <c r="U7" i="43"/>
  <c r="N37" i="43"/>
  <c r="O37" i="42"/>
  <c r="O7" i="42"/>
  <c r="D55" i="42"/>
  <c r="G52" i="42"/>
  <c r="AI7" i="42"/>
  <c r="E51" i="42"/>
  <c r="S7" i="42"/>
  <c r="D52" i="43"/>
  <c r="L7" i="43"/>
  <c r="L37" i="43"/>
  <c r="K37" i="43"/>
  <c r="K7" i="43"/>
  <c r="D51" i="43"/>
  <c r="F54" i="42"/>
  <c r="AD7" i="42"/>
  <c r="F52" i="43"/>
  <c r="AB7" i="43"/>
  <c r="M37" i="42"/>
  <c r="K37" i="42"/>
  <c r="K7" i="42"/>
  <c r="D51" i="42"/>
  <c r="N37" i="42"/>
  <c r="E52" i="42"/>
  <c r="T7" i="42"/>
  <c r="AI7" i="43"/>
  <c r="G52" i="43"/>
  <c r="G51" i="42"/>
  <c r="J37" i="42"/>
  <c r="AH7" i="42"/>
  <c r="T7" i="43"/>
  <c r="E52" i="43"/>
  <c r="J37" i="43"/>
  <c r="AK7" i="43"/>
  <c r="G54" i="43"/>
</calcChain>
</file>

<file path=xl/sharedStrings.xml><?xml version="1.0" encoding="utf-8"?>
<sst xmlns="http://schemas.openxmlformats.org/spreadsheetml/2006/main" count="1019" uniqueCount="94">
  <si>
    <t>Cumplidos</t>
  </si>
  <si>
    <t>Cumplimiento (%)</t>
  </si>
  <si>
    <t>Control Semanal</t>
  </si>
  <si>
    <t>META</t>
  </si>
  <si>
    <t>MODELO</t>
  </si>
  <si>
    <t>Calidad de los modelos</t>
  </si>
  <si>
    <t>Indica el nivel de conformidad con los lineamientos, estándares y criterios establecidos.</t>
  </si>
  <si>
    <t>Semanal</t>
  </si>
  <si>
    <t>Comentarios:</t>
  </si>
  <si>
    <t>Uso de familias paramétricas</t>
  </si>
  <si>
    <t xml:space="preserve">Uso correcto de categorías </t>
  </si>
  <si>
    <t>Tecnicas correctas de modelamiento</t>
  </si>
  <si>
    <t>Los elementos se encuentran en sus niveles correctos</t>
  </si>
  <si>
    <t>Nomenclatura de las familias</t>
  </si>
  <si>
    <t xml:space="preserve">Nivel LOD  según el PEB </t>
  </si>
  <si>
    <t>En las propiedades, se encuentre descripción similar al del itemizado de metrado.</t>
  </si>
  <si>
    <t>Llenado de parametro por tipo: Material</t>
  </si>
  <si>
    <t>Se pueda cargar al archivo con extensión rvt.</t>
  </si>
  <si>
    <t>Parámetros de dimensión /cota funcionen correctamente.</t>
  </si>
  <si>
    <t>Uso del formato estándar de FONDEPES</t>
  </si>
  <si>
    <t>Los campos  incluyan el Nivel de Elemento, Sub Partida, Ejes, Zona, ID.</t>
  </si>
  <si>
    <t>Las unidades de medida deben estar acorde al elemento a metrar.</t>
  </si>
  <si>
    <t>Todos los elementos del modelo estén dentro de una tabla de metrados.</t>
  </si>
  <si>
    <t>Llenado de parametro: Nivel del Elemento</t>
  </si>
  <si>
    <t>Llenado de parametro: Zona</t>
  </si>
  <si>
    <t>Llenado de la información del proyecto: Nombre de Proyecto, especialidad, partida,subpartida elaborado y revisado por.</t>
  </si>
  <si>
    <t>En caso de ser una familia cargable con codificación, debe estar colocado en "Assembly Code", de acuerdo a los protocolos de la especialidad.</t>
  </si>
  <si>
    <t>Evitar duplicidad de elementos en la misma tabla de metrados.</t>
  </si>
  <si>
    <t>Evitar duplicidad de elementos en otras tablas de metrado dentro de la especialidad.</t>
  </si>
  <si>
    <t>FAMILIAS</t>
  </si>
  <si>
    <t>PLANTILLAS</t>
  </si>
  <si>
    <t>METRADOS</t>
  </si>
  <si>
    <t>El modelo ocupa el Norte Real del proyecto</t>
  </si>
  <si>
    <t>Uso de las plantillas base de FONDEPES</t>
  </si>
  <si>
    <t>Expresión gráfica en planta, frontal  y perfil .</t>
  </si>
  <si>
    <t>El modelo se encuentra limpio de elementos externos (lineas o referencias innecesarias)</t>
  </si>
  <si>
    <t>ARQ</t>
  </si>
  <si>
    <t>Alcances de las Tablas de metrado</t>
  </si>
  <si>
    <t>Especialidad: Arquitectura</t>
  </si>
  <si>
    <t>Especialidad: Inst. Eléctricas</t>
  </si>
  <si>
    <t>Especialidad: Inst. Sanitarias</t>
  </si>
  <si>
    <t>EST</t>
  </si>
  <si>
    <t>II.EE</t>
  </si>
  <si>
    <t>II.SS</t>
  </si>
  <si>
    <t>Especialidad: Estructura</t>
  </si>
  <si>
    <t>Calidad de las Tablas de Metrado BIM</t>
  </si>
  <si>
    <t>META (mínimo)</t>
  </si>
  <si>
    <t>Llenado de la información del proyecto: Nombre de Proyecto, especialidad, partida,subpartida, elaborado y revisado por.</t>
  </si>
  <si>
    <t>Llenado de parametro de datos según especialidad (MEP: Voltaje, sistema,etc).</t>
  </si>
  <si>
    <t>Llenado de parametro de datos según especialidad de sanitarias.</t>
  </si>
  <si>
    <t>Calidad de las familias</t>
  </si>
  <si>
    <t>Calidad de las plantillas</t>
  </si>
  <si>
    <t>Calidad de los metrados</t>
  </si>
  <si>
    <t>SEMANA 14</t>
  </si>
  <si>
    <t>SEMANA 15</t>
  </si>
  <si>
    <t>REVISION 1</t>
  </si>
  <si>
    <t>REVISION 2</t>
  </si>
  <si>
    <t>Los elementos se encuentran en sus niveles correctos (N.F.Z.  Y pisos)</t>
  </si>
  <si>
    <t>Los códigos de los elementos estén en propiedades&gt;Model</t>
  </si>
  <si>
    <t>Proyecto: DPA Pacasmayo</t>
  </si>
  <si>
    <t>Calidad de las Tablas de Metrado BIM
Proyecto: DPA Pacasmayo</t>
  </si>
  <si>
    <t>x</t>
  </si>
  <si>
    <t>El modelo comparte los ejes y niveles del modelo de arquitectura</t>
  </si>
  <si>
    <t>REVISION 3</t>
  </si>
  <si>
    <t>CAMPO</t>
  </si>
  <si>
    <t>INDICADOR</t>
  </si>
  <si>
    <t>DESCRIPCIÓN</t>
  </si>
  <si>
    <t>CRITERIO</t>
  </si>
  <si>
    <t>VALOR META</t>
  </si>
  <si>
    <t>FRECUENCIA</t>
  </si>
  <si>
    <t>INDICADORES PARA PROTOCOLO DE CALIDAD</t>
  </si>
  <si>
    <t>CALIDAD DE LOS MODELOS BIM</t>
  </si>
  <si>
    <t>ESPECIALIDAD</t>
  </si>
  <si>
    <t>ARQUITECTURA</t>
  </si>
  <si>
    <t>PROYECTO</t>
  </si>
  <si>
    <t>MEJORAMIENTO DEL SERVICIO DE EDUCACION PRIMARIA Y SECUNDARIA DE LA IE N°4015 AUGUSTO SALAZAR BONDY EN EL DISTRITO DE CARMEN DE LA LEGUA REYNOSO - PROVINCIA CONSTITUCIONAL DEL CALLAO - DEPARTAMENTO DE CALLAO</t>
  </si>
  <si>
    <t>CONTROL SEMANAL</t>
  </si>
  <si>
    <t>CUMPLIMIENTO (%)</t>
  </si>
  <si>
    <t>CUMPLIDOS</t>
  </si>
  <si>
    <t>ALCANCES DEL MODELO BIM</t>
  </si>
  <si>
    <t>COMENTARIOS</t>
  </si>
  <si>
    <t>ESTRUCTURAS</t>
  </si>
  <si>
    <t>INSTALACIONES ELÉCTRICAS</t>
  </si>
  <si>
    <t>INSTALACIONES SANITARIAS</t>
  </si>
  <si>
    <t>COMUNICACIONES</t>
  </si>
  <si>
    <t>REVISIÓN</t>
  </si>
  <si>
    <t>TODAS</t>
  </si>
  <si>
    <t>INSTALACIONES ELECTRICAS</t>
  </si>
  <si>
    <t>REVISION 4</t>
  </si>
  <si>
    <t>REVISION 5</t>
  </si>
  <si>
    <t>CALIDAD DE LOS FAMILIAS BIM</t>
  </si>
  <si>
    <t>ALCANCES DE LAS FAMILIAS</t>
  </si>
  <si>
    <t>CALIDAD DE LAS TABALAS DE METRADO BIM</t>
  </si>
  <si>
    <t>ALCANCES DE LAS TABALAS DE METRADO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</si>
</sst>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38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center"/>
    </xf>
    <xf numFmtId="16" fontId="2" fillId="2" borderId="1" xfId="0" applyNumberFormat="1" applyFont="1" applyFill="1" applyBorder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/>
    </xf>
    <xf numFmtId="16" fontId="0" fillId="0" borderId="0" xfId="0" applyNumberFormat="1"/>
    <xf numFmtId="16" fontId="9" fillId="3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4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2" fillId="0" borderId="0" xfId="0" applyFont="1"/>
    <xf numFmtId="0" fontId="8" fillId="4" borderId="9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Alignment="1">
      <alignment horizontal="left" vertical="center"/>
    </xf>
    <xf numFmtId="16" fontId="6" fillId="0" borderId="0" xfId="0" applyNumberFormat="1" applyFont="1" applyAlignment="1">
      <alignment horizontal="center" vertical="center" wrapText="1"/>
    </xf>
    <xf numFmtId="9" fontId="11" fillId="0" borderId="0" xfId="1" applyFont="1" applyFill="1" applyBorder="1" applyAlignment="1">
      <alignment horizontal="center" vertical="center"/>
    </xf>
    <xf numFmtId="0" fontId="0" fillId="0" borderId="9" xfId="0" applyBorder="1"/>
    <xf numFmtId="0" fontId="0" fillId="0" borderId="12" xfId="0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9" fontId="0" fillId="0" borderId="1" xfId="0" applyNumberFormat="1" applyBorder="1"/>
    <xf numFmtId="0" fontId="10" fillId="7" borderId="3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0" fillId="5" borderId="4" xfId="0" applyFill="1" applyBorder="1"/>
    <xf numFmtId="0" fontId="10" fillId="8" borderId="3" xfId="0" applyFont="1" applyFill="1" applyBorder="1" applyAlignment="1">
      <alignment horizontal="left" vertical="center"/>
    </xf>
    <xf numFmtId="0" fontId="0" fillId="8" borderId="4" xfId="0" applyFill="1" applyBorder="1"/>
    <xf numFmtId="0" fontId="10" fillId="9" borderId="3" xfId="0" applyFont="1" applyFill="1" applyBorder="1" applyAlignment="1">
      <alignment horizontal="left" vertical="center"/>
    </xf>
    <xf numFmtId="0" fontId="0" fillId="9" borderId="4" xfId="0" applyFill="1" applyBorder="1"/>
    <xf numFmtId="0" fontId="10" fillId="7" borderId="12" xfId="0" applyFont="1" applyFill="1" applyBorder="1" applyAlignment="1">
      <alignment horizontal="left" vertical="center"/>
    </xf>
    <xf numFmtId="0" fontId="0" fillId="7" borderId="4" xfId="0" applyFill="1" applyBorder="1"/>
    <xf numFmtId="0" fontId="10" fillId="5" borderId="12" xfId="0" applyFont="1" applyFill="1" applyBorder="1" applyAlignment="1">
      <alignment horizontal="left" vertical="center"/>
    </xf>
    <xf numFmtId="0" fontId="10" fillId="8" borderId="12" xfId="0" applyFont="1" applyFill="1" applyBorder="1" applyAlignment="1">
      <alignment horizontal="left" vertical="center"/>
    </xf>
    <xf numFmtId="0" fontId="10" fillId="9" borderId="12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16" fontId="9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9" fontId="4" fillId="0" borderId="0" xfId="0" applyNumberFormat="1" applyFont="1"/>
    <xf numFmtId="9" fontId="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9" fontId="0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9" fontId="19" fillId="0" borderId="1" xfId="1" applyFont="1" applyBorder="1" applyAlignment="1">
      <alignment horizontal="center" vertical="center"/>
    </xf>
    <xf numFmtId="16" fontId="23" fillId="11" borderId="1" xfId="0" applyNumberFormat="1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16" fontId="23" fillId="12" borderId="1" xfId="0" applyNumberFormat="1" applyFont="1" applyFill="1" applyBorder="1" applyAlignment="1">
      <alignment horizontal="center" vertical="center" wrapText="1"/>
    </xf>
    <xf numFmtId="16" fontId="23" fillId="12" borderId="2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2" xfId="0" applyBorder="1" applyAlignment="1">
      <alignment vertical="center"/>
    </xf>
    <xf numFmtId="0" fontId="5" fillId="0" borderId="34" xfId="0" applyFont="1" applyBorder="1" applyAlignment="1">
      <alignment horizontal="left" vertical="center"/>
    </xf>
    <xf numFmtId="16" fontId="21" fillId="11" borderId="27" xfId="0" applyNumberFormat="1" applyFont="1" applyFill="1" applyBorder="1" applyAlignment="1">
      <alignment horizontal="center" vertical="center" wrapText="1"/>
    </xf>
    <xf numFmtId="16" fontId="23" fillId="11" borderId="33" xfId="0" applyNumberFormat="1" applyFont="1" applyFill="1" applyBorder="1" applyAlignment="1">
      <alignment horizontal="center" vertical="center" wrapText="1"/>
    </xf>
    <xf numFmtId="16" fontId="21" fillId="11" borderId="28" xfId="0" applyNumberFormat="1" applyFont="1" applyFill="1" applyBorder="1" applyAlignment="1">
      <alignment horizontal="center" vertical="center" wrapText="1"/>
    </xf>
    <xf numFmtId="9" fontId="19" fillId="0" borderId="36" xfId="1" applyFont="1" applyBorder="1" applyAlignment="1">
      <alignment horizontal="center" vertical="center"/>
    </xf>
    <xf numFmtId="9" fontId="19" fillId="0" borderId="37" xfId="1" applyFont="1" applyBorder="1" applyAlignment="1">
      <alignment horizontal="center" vertical="center"/>
    </xf>
    <xf numFmtId="16" fontId="23" fillId="12" borderId="33" xfId="0" applyNumberFormat="1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19" fillId="4" borderId="42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2" fillId="13" borderId="6" xfId="0" applyFont="1" applyFill="1" applyBorder="1" applyAlignment="1">
      <alignment horizontal="center" vertical="center"/>
    </xf>
    <xf numFmtId="0" fontId="22" fillId="13" borderId="7" xfId="0" applyFont="1" applyFill="1" applyBorder="1" applyAlignment="1">
      <alignment horizontal="center" vertical="center"/>
    </xf>
    <xf numFmtId="0" fontId="22" fillId="13" borderId="18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9" fillId="4" borderId="2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9" xfId="0" applyFont="1" applyFill="1" applyBorder="1" applyAlignment="1">
      <alignment vertical="center" wrapText="1"/>
    </xf>
    <xf numFmtId="0" fontId="19" fillId="4" borderId="5" xfId="0" applyFont="1" applyFill="1" applyBorder="1" applyAlignment="1">
      <alignment vertical="center" wrapText="1"/>
    </xf>
    <xf numFmtId="0" fontId="22" fillId="13" borderId="17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26" fillId="0" borderId="3" xfId="0" applyFont="1" applyBorder="1" applyAlignment="1">
      <alignment horizontal="left" vertical="center"/>
    </xf>
    <xf numFmtId="0" fontId="24" fillId="0" borderId="9" xfId="0" applyFont="1" applyBorder="1"/>
    <xf numFmtId="16" fontId="23" fillId="11" borderId="27" xfId="0" applyNumberFormat="1" applyFont="1" applyFill="1" applyBorder="1" applyAlignment="1">
      <alignment horizontal="center" vertical="center" wrapText="1"/>
    </xf>
    <xf numFmtId="16" fontId="23" fillId="11" borderId="28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16" fontId="23" fillId="12" borderId="1" xfId="0" applyNumberFormat="1" applyFont="1" applyFill="1" applyBorder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/>
    </xf>
    <xf numFmtId="9" fontId="29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31" fillId="0" borderId="3" xfId="0" applyFont="1" applyBorder="1" applyAlignment="1">
      <alignment horizontal="left" vertical="center"/>
    </xf>
    <xf numFmtId="0" fontId="24" fillId="0" borderId="9" xfId="0" applyFont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19" fillId="0" borderId="9" xfId="0" applyFont="1" applyBorder="1"/>
    <xf numFmtId="9" fontId="19" fillId="0" borderId="1" xfId="0" applyNumberFormat="1" applyFont="1" applyBorder="1"/>
    <xf numFmtId="9" fontId="19" fillId="0" borderId="2" xfId="0" applyNumberFormat="1" applyFont="1" applyBorder="1"/>
    <xf numFmtId="16" fontId="23" fillId="11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1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23" fillId="12" borderId="23" xfId="0" applyFont="1" applyFill="1" applyBorder="1" applyAlignment="1">
      <alignment horizontal="center" vertical="center" wrapText="1"/>
    </xf>
    <xf numFmtId="0" fontId="23" fillId="12" borderId="27" xfId="0" applyFont="1" applyFill="1" applyBorder="1" applyAlignment="1">
      <alignment horizontal="center" vertical="center" wrapText="1"/>
    </xf>
    <xf numFmtId="9" fontId="22" fillId="13" borderId="1" xfId="0" applyNumberFormat="1" applyFont="1" applyFill="1" applyBorder="1" applyAlignment="1">
      <alignment horizontal="center" vertical="center"/>
    </xf>
    <xf numFmtId="9" fontId="22" fillId="13" borderId="5" xfId="0" applyNumberFormat="1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3" fillId="12" borderId="12" xfId="0" applyFont="1" applyFill="1" applyBorder="1" applyAlignment="1">
      <alignment horizontal="center" vertical="center"/>
    </xf>
    <xf numFmtId="0" fontId="23" fillId="12" borderId="0" xfId="0" applyFont="1" applyFill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38" xfId="0" applyFont="1" applyFill="1" applyBorder="1" applyAlignment="1">
      <alignment horizontal="center" vertical="center" wrapText="1"/>
    </xf>
    <xf numFmtId="0" fontId="23" fillId="12" borderId="39" xfId="0" applyFont="1" applyFill="1" applyBorder="1" applyAlignment="1">
      <alignment horizontal="center" vertical="center" wrapText="1"/>
    </xf>
    <xf numFmtId="0" fontId="23" fillId="12" borderId="40" xfId="0" applyFont="1" applyFill="1" applyBorder="1" applyAlignment="1">
      <alignment horizontal="center" vertical="center" wrapText="1"/>
    </xf>
    <xf numFmtId="0" fontId="23" fillId="12" borderId="9" xfId="0" applyFont="1" applyFill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 wrapText="1"/>
    </xf>
    <xf numFmtId="9" fontId="22" fillId="13" borderId="2" xfId="0" applyNumberFormat="1" applyFont="1" applyFill="1" applyBorder="1" applyAlignment="1">
      <alignment horizontal="center" vertical="center"/>
    </xf>
    <xf numFmtId="9" fontId="22" fillId="13" borderId="13" xfId="0" applyNumberFormat="1" applyFont="1" applyFill="1" applyBorder="1" applyAlignment="1">
      <alignment horizontal="center" vertical="center"/>
    </xf>
    <xf numFmtId="9" fontId="22" fillId="13" borderId="35" xfId="0" applyNumberFormat="1" applyFont="1" applyFill="1" applyBorder="1" applyAlignment="1">
      <alignment horizontal="center" vertical="center"/>
    </xf>
    <xf numFmtId="0" fontId="21" fillId="12" borderId="24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9" fontId="22" fillId="13" borderId="14" xfId="0" applyNumberFormat="1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wrapText="1"/>
    </xf>
    <xf numFmtId="0" fontId="23" fillId="12" borderId="4" xfId="0" applyFont="1" applyFill="1" applyBorder="1" applyAlignment="1">
      <alignment horizont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6" fontId="23" fillId="11" borderId="1" xfId="0" applyNumberFormat="1" applyFont="1" applyFill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right" vertical="center"/>
    </xf>
    <xf numFmtId="9" fontId="19" fillId="0" borderId="1" xfId="0" applyNumberFormat="1" applyFont="1" applyBorder="1" applyAlignment="1">
      <alignment horizontal="right"/>
    </xf>
    <xf numFmtId="9" fontId="19" fillId="0" borderId="1" xfId="0" applyNumberFormat="1" applyFont="1" applyBorder="1" applyAlignment="1">
      <alignment horizontal="center"/>
    </xf>
    <xf numFmtId="0" fontId="10" fillId="9" borderId="9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9" fontId="4" fillId="6" borderId="2" xfId="0" applyNumberFormat="1" applyFont="1" applyFill="1" applyBorder="1" applyAlignment="1">
      <alignment horizontal="center"/>
    </xf>
    <xf numFmtId="9" fontId="4" fillId="6" borderId="13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9" fontId="4" fillId="6" borderId="3" xfId="0" applyNumberFormat="1" applyFont="1" applyFill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9D9FF"/>
      <color rgb="FFFFE38B"/>
      <color rgb="FFCC0000"/>
      <color rgb="FFAE3F3C"/>
      <color rgb="FFB00000"/>
      <color rgb="FFCC6C6A"/>
      <color rgb="FFF76363"/>
      <color rgb="FFFFDF79"/>
      <color rgb="FF00BC55"/>
      <color rgb="FFD484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'2. CALIDAD DE MODEOS BIM'!$B$7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2.1564713206462969E-3"/>
                  <c:y val="4.2424391790854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2A-4D55-AFAD-DEE113A7197D}"/>
                </c:ext>
              </c:extLst>
            </c:dLbl>
            <c:dLbl>
              <c:idx val="1"/>
              <c:layout>
                <c:manualLayout>
                  <c:x val="1.8626839752987733E-4"/>
                  <c:y val="4.7798296551175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2A-4D55-AFAD-DEE113A7197D}"/>
                </c:ext>
              </c:extLst>
            </c:dLbl>
            <c:dLbl>
              <c:idx val="2"/>
              <c:layout>
                <c:manualLayout>
                  <c:x val="-2.0468087631665636E-2"/>
                  <c:y val="-6.6936262603347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A-4D55-AFAD-DEE113A7197D}"/>
                </c:ext>
              </c:extLst>
            </c:dLbl>
            <c:dLbl>
              <c:idx val="3"/>
              <c:layout>
                <c:manualLayout>
                  <c:x val="-7.5725831872858222E-3"/>
                  <c:y val="-6.3165205555271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A-4D55-AFAD-DEE113A7197D}"/>
                </c:ext>
              </c:extLst>
            </c:dLbl>
            <c:dLbl>
              <c:idx val="4"/>
              <c:layout>
                <c:manualLayout>
                  <c:x val="-1.7602419977359073E-2"/>
                  <c:y val="-5.56230914591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2A-4D55-AFAD-DEE113A71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BIM'!$C$6:$G$6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'2. CALIDAD DE MODEOS BIM'!$C$7:$G$7</c:f>
              <c:numCache>
                <c:formatCode>0%</c:formatCode>
                <c:ptCount val="5"/>
                <c:pt idx="0">
                  <c:v>0.75</c:v>
                </c:pt>
                <c:pt idx="1">
                  <c:v>0.875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A-4BF1-BD85-18B2326E4DB0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6484809592179364E-2"/>
                  <c:y val="-5.939414850719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A-4D55-AFAD-DEE113A7197D}"/>
                </c:ext>
              </c:extLst>
            </c:dLbl>
            <c:dLbl>
              <c:idx val="1"/>
              <c:layout>
                <c:manualLayout>
                  <c:x val="-6.4549728021062432E-3"/>
                  <c:y val="-8.2020490795651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2A-4D55-AFAD-DEE113A7197D}"/>
                </c:ext>
              </c:extLst>
            </c:dLbl>
            <c:dLbl>
              <c:idx val="2"/>
              <c:layout>
                <c:manualLayout>
                  <c:x val="-2.1564713206463229E-3"/>
                  <c:y val="4.9966505887006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2A-4D55-AFAD-DEE113A7197D}"/>
                </c:ext>
              </c:extLst>
            </c:dLbl>
            <c:dLbl>
              <c:idx val="3"/>
              <c:layout>
                <c:manualLayout>
                  <c:x val="7.0919633366018514E-4"/>
                  <c:y val="4.2424391790854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2A-4D55-AFAD-DEE113A7197D}"/>
                </c:ext>
              </c:extLst>
            </c:dLbl>
            <c:dLbl>
              <c:idx val="4"/>
              <c:layout>
                <c:manualLayout>
                  <c:x val="-9.320640456412857E-3"/>
                  <c:y val="4.9966505887006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2A-4D55-AFAD-DEE113A71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BIM'!$C$6:$G$6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'2. CALIDAD DE MODEOS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A-4BF1-BD85-18B2326E4DB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REVISIONES</a:t>
            </a:r>
            <a:r>
              <a:rPr lang="es-PE" baseline="0"/>
              <a:t> DE LOS MODELOS BIM</a:t>
            </a:r>
            <a:endParaRPr lang="es-PE"/>
          </a:p>
        </c:rich>
      </c:tx>
      <c:layout>
        <c:manualLayout>
          <c:xMode val="edge"/>
          <c:yMode val="edge"/>
          <c:x val="0.4364960873037223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1"/>
          <c:order val="0"/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'3. CALIDAD DE FAMILIAS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'3. CALIDAD DE FAMILIAS BIM'!$A$9:$A$13</c:f>
              <c:numCache>
                <c:formatCode>0%</c:formatCode>
                <c:ptCount val="5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7-4FDA-9200-E545F2E85EE7}"/>
            </c:ext>
          </c:extLst>
        </c:ser>
        <c:ser>
          <c:idx val="0"/>
          <c:order val="1"/>
          <c:tx>
            <c:strRef>
              <c:f>'3. CALIDAD DE FAMILIAS BIM'!$C$50</c:f>
              <c:strCache>
                <c:ptCount val="1"/>
                <c:pt idx="0">
                  <c:v>ARQUITECTURA</c:v>
                </c:pt>
              </c:strCache>
            </c:strRef>
          </c:tx>
          <c:cat>
            <c:strRef>
              <c:f>'3. CALIDAD DE FAMILIAS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'3. CALIDAD DE FAMILIAS BIM'!$C$51:$C$55</c:f>
              <c:numCache>
                <c:formatCode>0%</c:formatCode>
                <c:ptCount val="5"/>
                <c:pt idx="0">
                  <c:v>0.75</c:v>
                </c:pt>
                <c:pt idx="1">
                  <c:v>0.875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7-4FDA-9200-E545F2E85EE7}"/>
            </c:ext>
          </c:extLst>
        </c:ser>
        <c:ser>
          <c:idx val="2"/>
          <c:order val="2"/>
          <c:tx>
            <c:strRef>
              <c:f>'3. CALIDAD DE FAMILIAS BIM'!$D$50</c:f>
              <c:strCache>
                <c:ptCount val="1"/>
                <c:pt idx="0">
                  <c:v>ESTRUCTURAS</c:v>
                </c:pt>
              </c:strCache>
            </c:strRef>
          </c:tx>
          <c:cat>
            <c:strRef>
              <c:f>'3. CALIDAD DE FAMILIAS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'3. CALIDAD DE FAMILIAS BIM'!$D$51:$D$55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7-4FDA-9200-E545F2E85EE7}"/>
            </c:ext>
          </c:extLst>
        </c:ser>
        <c:ser>
          <c:idx val="5"/>
          <c:order val="3"/>
          <c:tx>
            <c:strRef>
              <c:f>'3. CALIDAD DE FAMILIAS BIM'!$E$50</c:f>
              <c:strCache>
                <c:ptCount val="1"/>
                <c:pt idx="0">
                  <c:v>INSTALACIONES ELECTRICAS</c:v>
                </c:pt>
              </c:strCache>
            </c:strRef>
          </c:tx>
          <c:cat>
            <c:strRef>
              <c:f>'3. CALIDAD DE FAMILIAS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'3. CALIDAD DE FAMILIAS BIM'!$E$51:$E$55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87-4FDA-9200-E545F2E85EE7}"/>
            </c:ext>
          </c:extLst>
        </c:ser>
        <c:ser>
          <c:idx val="3"/>
          <c:order val="4"/>
          <c:tx>
            <c:strRef>
              <c:f>'3. CALIDAD DE FAMILIAS BIM'!$F$50</c:f>
              <c:strCache>
                <c:ptCount val="1"/>
                <c:pt idx="0">
                  <c:v>INSTALACIONES SANITARIAS</c:v>
                </c:pt>
              </c:strCache>
            </c:strRef>
          </c:tx>
          <c:cat>
            <c:strRef>
              <c:f>'3. CALIDAD DE FAMILIAS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'3. CALIDAD DE FAMILIAS BIM'!$F$51:$F$55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87-4FDA-9200-E545F2E85EE7}"/>
            </c:ext>
          </c:extLst>
        </c:ser>
        <c:ser>
          <c:idx val="6"/>
          <c:order val="5"/>
          <c:tx>
            <c:strRef>
              <c:f>'3. CALIDAD DE FAMILIAS BIM'!$G$50</c:f>
              <c:strCache>
                <c:ptCount val="1"/>
                <c:pt idx="0">
                  <c:v>COMUNICACIONES</c:v>
                </c:pt>
              </c:strCache>
            </c:strRef>
          </c:tx>
          <c:val>
            <c:numRef>
              <c:f>'3. CALIDAD DE FAMILIAS BIM'!$G$51:$G$55</c:f>
              <c:numCache>
                <c:formatCode>0%</c:formatCode>
                <c:ptCount val="5"/>
                <c:pt idx="0">
                  <c:v>0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87-4FDA-9200-E545F2E8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224512"/>
        <c:crossesAt val="0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'3. CALIDAD DE FAMILIAS BIM'!$Z$7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8.2847665695331388E-4"/>
                  <c:y val="4.7470333901889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76-45C9-B4EA-7EDD50F971C4}"/>
                </c:ext>
              </c:extLst>
            </c:dLbl>
            <c:dLbl>
              <c:idx val="1"/>
              <c:layout>
                <c:manualLayout>
                  <c:x val="-4.1093165519664977E-3"/>
                  <c:y val="3.5844946007548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6-45C9-B4EA-7EDD50F971C4}"/>
                </c:ext>
              </c:extLst>
            </c:dLbl>
            <c:dLbl>
              <c:idx val="2"/>
              <c:layout>
                <c:manualLayout>
                  <c:x val="-4.109316551966437E-3"/>
                  <c:y val="4.359520460377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6-45C9-B4EA-7EDD50F971C4}"/>
                </c:ext>
              </c:extLst>
            </c:dLbl>
            <c:dLbl>
              <c:idx val="3"/>
              <c:layout>
                <c:manualLayout>
                  <c:x val="2.8132556265112532E-3"/>
                  <c:y val="-4.940789855094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6-45C9-B4EA-7EDD50F97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BIM'!$AA$6:$AD$6</c:f>
              <c:numCache>
                <c:formatCode>d\-mmm</c:formatCode>
                <c:ptCount val="4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</c:numCache>
            </c:numRef>
          </c:cat>
          <c:val>
            <c:numRef>
              <c:f>'3. CALIDAD DE FAMILIAS BIM'!$AA$7:$AD$7</c:f>
              <c:numCache>
                <c:formatCode>0%</c:formatCode>
                <c:ptCount val="4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76-45C9-B4EA-7EDD50F971C4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5434775869551739E-2"/>
                  <c:y val="-6.490841574339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6-45C9-B4EA-7EDD50F971C4}"/>
                </c:ext>
              </c:extLst>
            </c:dLbl>
            <c:dLbl>
              <c:idx val="1"/>
              <c:layout>
                <c:manualLayout>
                  <c:x val="-2.2153935974538675E-2"/>
                  <c:y val="-6.8783545041512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76-45C9-B4EA-7EDD50F971C4}"/>
                </c:ext>
              </c:extLst>
            </c:dLbl>
            <c:dLbl>
              <c:idx val="2"/>
              <c:layout>
                <c:manualLayout>
                  <c:x val="-2.5434775869551739E-2"/>
                  <c:y val="-7.2658674339626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76-45C9-B4EA-7EDD50F971C4}"/>
                </c:ext>
              </c:extLst>
            </c:dLbl>
            <c:dLbl>
              <c:idx val="3"/>
              <c:layout>
                <c:manualLayout>
                  <c:x val="-1.3951836237005808E-2"/>
                  <c:y val="5.9095721796229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76-45C9-B4EA-7EDD50F97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BIM'!$AA$6:$AD$6</c:f>
              <c:numCache>
                <c:formatCode>d\-mmm</c:formatCode>
                <c:ptCount val="4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</c:numCache>
            </c:numRef>
          </c:cat>
          <c:val>
            <c:numRef>
              <c:f>'3. CALIDAD DE FAMILIAS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E76-45C9-B4EA-7EDD50F971C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'3. CALIDAD DE FAMILIAS BIM'!$Z$7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6.4856597702733828E-3"/>
                  <c:y val="4.760657431261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34-4FD5-B745-3944B8F06608}"/>
                </c:ext>
              </c:extLst>
            </c:dLbl>
            <c:dLbl>
              <c:idx val="1"/>
              <c:layout>
                <c:manualLayout>
                  <c:x val="-2.1667231944804671E-3"/>
                  <c:y val="4.760657431261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34-4FD5-B745-3944B8F06608}"/>
                </c:ext>
              </c:extLst>
            </c:dLbl>
            <c:dLbl>
              <c:idx val="2"/>
              <c:layout>
                <c:manualLayout>
                  <c:x val="7.9107954823696702E-3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34-4FD5-B745-3944B8F06608}"/>
                </c:ext>
              </c:extLst>
            </c:dLbl>
            <c:dLbl>
              <c:idx val="3"/>
              <c:layout>
                <c:manualLayout>
                  <c:x val="-5.2237594563173007E-2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34-4FD5-B745-3944B8F06608}"/>
                </c:ext>
              </c:extLst>
            </c:dLbl>
            <c:dLbl>
              <c:idx val="4"/>
              <c:layout>
                <c:manualLayout>
                  <c:x val="-4.7918657987380091E-2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34-4FD5-B745-3944B8F06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BIM'!$S$6:$W$6</c:f>
              <c:numCache>
                <c:formatCode>d\-mmm</c:formatCode>
                <c:ptCount val="5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  <c:pt idx="4">
                  <c:v>44771</c:v>
                </c:pt>
              </c:numCache>
            </c:numRef>
          </c:cat>
          <c:val>
            <c:numRef>
              <c:f>'3. CALIDAD DE FAMILIAS BIM'!$S$7:$W$7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34-4FD5-B745-3944B8F06608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9442469497652132E-2"/>
                  <c:y val="-6.120845268764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34-4FD5-B745-3944B8F06608}"/>
                </c:ext>
              </c:extLst>
            </c:dLbl>
            <c:dLbl>
              <c:idx val="1"/>
              <c:layout>
                <c:manualLayout>
                  <c:x val="-2.0882115022916488E-2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34-4FD5-B745-3944B8F06608}"/>
                </c:ext>
              </c:extLst>
            </c:dLbl>
            <c:dLbl>
              <c:idx val="2"/>
              <c:layout>
                <c:manualLayout>
                  <c:x val="-5.0460142450090778E-3"/>
                  <c:y val="5.926532720550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34-4FD5-B745-3944B8F06608}"/>
                </c:ext>
              </c:extLst>
            </c:dLbl>
            <c:dLbl>
              <c:idx val="3"/>
              <c:layout>
                <c:manualLayout>
                  <c:x val="5.0315044318410595E-3"/>
                  <c:y val="4.3720323348320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34-4FD5-B745-3944B8F06608}"/>
                </c:ext>
              </c:extLst>
            </c:dLbl>
            <c:dLbl>
              <c:idx val="4"/>
              <c:layout>
                <c:manualLayout>
                  <c:x val="-2.1667231944804671E-3"/>
                  <c:y val="5.537907624120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34-4FD5-B745-3944B8F06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BIM'!$S$6:$W$6</c:f>
              <c:numCache>
                <c:formatCode>d\-mmm</c:formatCode>
                <c:ptCount val="5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  <c:pt idx="4">
                  <c:v>44771</c:v>
                </c:pt>
              </c:numCache>
            </c:numRef>
          </c:cat>
          <c:val>
            <c:numRef>
              <c:f>'3. CALIDAD DE FAMILIAS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334-4FD5-B745-3944B8F0660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'4. CALIDAD DE TABLA DE METRADOS'!$B$7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2.1564713206462969E-3"/>
                  <c:y val="4.2424391790854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4-419E-90F7-2086FF6AA7D2}"/>
                </c:ext>
              </c:extLst>
            </c:dLbl>
            <c:dLbl>
              <c:idx val="1"/>
              <c:layout>
                <c:manualLayout>
                  <c:x val="1.8626839752987733E-4"/>
                  <c:y val="4.7798296551175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4-419E-90F7-2086FF6AA7D2}"/>
                </c:ext>
              </c:extLst>
            </c:dLbl>
            <c:dLbl>
              <c:idx val="2"/>
              <c:layout>
                <c:manualLayout>
                  <c:x val="-2.0468087631665636E-2"/>
                  <c:y val="-6.6936262603347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94-419E-90F7-2086FF6AA7D2}"/>
                </c:ext>
              </c:extLst>
            </c:dLbl>
            <c:dLbl>
              <c:idx val="3"/>
              <c:layout>
                <c:manualLayout>
                  <c:x val="-7.5725831872858222E-3"/>
                  <c:y val="-6.3165205555271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94-419E-90F7-2086FF6AA7D2}"/>
                </c:ext>
              </c:extLst>
            </c:dLbl>
            <c:dLbl>
              <c:idx val="4"/>
              <c:layout>
                <c:manualLayout>
                  <c:x val="-1.7602419977359073E-2"/>
                  <c:y val="-5.56230914591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94-419E-90F7-2086FF6AA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METRADOS'!$C$6:$G$6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'4. CALIDAD DE TABLA DE METRADOS'!$C$7:$G$7</c:f>
              <c:numCache>
                <c:formatCode>0%</c:formatCode>
                <c:ptCount val="5"/>
                <c:pt idx="0">
                  <c:v>0.75</c:v>
                </c:pt>
                <c:pt idx="1">
                  <c:v>0.875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94-419E-90F7-2086FF6AA7D2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6484809592179364E-2"/>
                  <c:y val="-5.939414850719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94-419E-90F7-2086FF6AA7D2}"/>
                </c:ext>
              </c:extLst>
            </c:dLbl>
            <c:dLbl>
              <c:idx val="1"/>
              <c:layout>
                <c:manualLayout>
                  <c:x val="-6.4549728021062432E-3"/>
                  <c:y val="-8.2020490795651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94-419E-90F7-2086FF6AA7D2}"/>
                </c:ext>
              </c:extLst>
            </c:dLbl>
            <c:dLbl>
              <c:idx val="2"/>
              <c:layout>
                <c:manualLayout>
                  <c:x val="-2.1564713206463229E-3"/>
                  <c:y val="4.9966505887006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94-419E-90F7-2086FF6AA7D2}"/>
                </c:ext>
              </c:extLst>
            </c:dLbl>
            <c:dLbl>
              <c:idx val="3"/>
              <c:layout>
                <c:manualLayout>
                  <c:x val="7.0919633366018514E-4"/>
                  <c:y val="4.2424391790854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94-419E-90F7-2086FF6AA7D2}"/>
                </c:ext>
              </c:extLst>
            </c:dLbl>
            <c:dLbl>
              <c:idx val="4"/>
              <c:layout>
                <c:manualLayout>
                  <c:x val="-9.320640456412857E-3"/>
                  <c:y val="4.9966505887006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94-419E-90F7-2086FF6AA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METRADOS'!$C$6:$G$6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'4. CALIDAD DE TABLA DE METRADOS'!$A$9:$A$31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94-419E-90F7-2086FF6AA7D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'4. CALIDAD DE TABLA DE METRADOS'!$B$7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7.2066120159634968E-4"/>
                  <c:y val="5.1345463200002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6E-4D61-94CC-229302F84AA0}"/>
                </c:ext>
              </c:extLst>
            </c:dLbl>
            <c:dLbl>
              <c:idx val="1"/>
              <c:layout>
                <c:manualLayout>
                  <c:x val="-7.2066120159637581E-4"/>
                  <c:y val="3.9720075305662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6E-4D61-94CC-229302F84AA0}"/>
                </c:ext>
              </c:extLst>
            </c:dLbl>
            <c:dLbl>
              <c:idx val="2"/>
              <c:layout>
                <c:manualLayout>
                  <c:x val="-3.8934131521231131E-2"/>
                  <c:y val="-5.3283027849059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6E-4D61-94CC-229302F84AA0}"/>
                </c:ext>
              </c:extLst>
            </c:dLbl>
            <c:dLbl>
              <c:idx val="3"/>
              <c:layout>
                <c:manualLayout>
                  <c:x val="-1.467614065365117E-2"/>
                  <c:y val="-5.3283027849059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6E-4D61-94CC-229302F84AA0}"/>
                </c:ext>
              </c:extLst>
            </c:dLbl>
            <c:dLbl>
              <c:idx val="4"/>
              <c:layout>
                <c:manualLayout>
                  <c:x val="-2.7518606407075933E-2"/>
                  <c:y val="-6.8783545041512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6E-4D61-94CC-229302F84A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METRADOS'!$K$6:$O$6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'4. CALIDAD DE TABLA DE METRADOS'!$K$7:$O$7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6E-4D61-94CC-229302F84AA0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7843948872829227E-2"/>
                  <c:y val="-6.4908415743399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6E-4D61-94CC-229302F84AA0}"/>
                </c:ext>
              </c:extLst>
            </c:dLbl>
            <c:dLbl>
              <c:idx val="1"/>
              <c:layout>
                <c:manualLayout>
                  <c:x val="-1.7843948872829252E-2"/>
                  <c:y val="-6.1033286445285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6E-4D61-94CC-229302F84AA0}"/>
                </c:ext>
              </c:extLst>
            </c:dLbl>
            <c:dLbl>
              <c:idx val="2"/>
              <c:layout>
                <c:manualLayout>
                  <c:x val="-3.5745424801351885E-3"/>
                  <c:y val="5.1345463200002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6E-4D61-94CC-229302F84AA0}"/>
                </c:ext>
              </c:extLst>
            </c:dLbl>
            <c:dLbl>
              <c:idx val="3"/>
              <c:layout>
                <c:manualLayout>
                  <c:x val="7.0627943767303061E-4"/>
                  <c:y val="4.359520460377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6E-4D61-94CC-229302F84AA0}"/>
                </c:ext>
              </c:extLst>
            </c:dLbl>
            <c:dLbl>
              <c:idx val="4"/>
              <c:layout>
                <c:manualLayout>
                  <c:x val="-1.2136186315751626E-2"/>
                  <c:y val="4.7470333901889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6E-4D61-94CC-229302F84A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METRADOS'!$K$6:$O$6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'4. CALIDAD DE TABLA DE METRADOS'!$A$9:$A$31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56E-4D61-94CC-229302F84AA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'4. CALIDAD DE TABLA DE METRADOS'!$AG$7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8.1750878568342619E-4"/>
                  <c:y val="3.21661322785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D5-480E-9275-70BADA4249BC}"/>
                </c:ext>
              </c:extLst>
            </c:dLbl>
            <c:dLbl>
              <c:idx val="1"/>
              <c:layout>
                <c:manualLayout>
                  <c:x val="-2.4858197469858428E-3"/>
                  <c:y val="3.9963982527903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5-480E-9275-70BADA4249BC}"/>
                </c:ext>
              </c:extLst>
            </c:dLbl>
            <c:dLbl>
              <c:idx val="2"/>
              <c:layout>
                <c:manualLayout>
                  <c:x val="-2.8549081869746376E-2"/>
                  <c:y val="-7.3104846087628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5-480E-9275-70BADA4249BC}"/>
                </c:ext>
              </c:extLst>
            </c:dLbl>
            <c:dLbl>
              <c:idx val="3"/>
              <c:layout>
                <c:manualLayout>
                  <c:x val="-3.0200746136081008E-2"/>
                  <c:y val="-6.5306995838281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5-480E-9275-70BADA424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METRADOS'!$C$6:$I$6</c:f>
              <c:numCache>
                <c:formatCode>d\-mmm</c:formatCode>
                <c:ptCount val="7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'4. CALIDAD DE TABLA DE METRADOS'!$AH$7:$AK$7</c:f>
              <c:numCache>
                <c:formatCode>0%</c:formatCode>
                <c:ptCount val="4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D5-480E-9275-70BADA4249BC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0654126676666853E-2"/>
                  <c:y val="-7.3104846087628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D5-480E-9275-70BADA4249BC}"/>
                </c:ext>
              </c:extLst>
            </c:dLbl>
            <c:dLbl>
              <c:idx val="1"/>
              <c:layout>
                <c:manualLayout>
                  <c:x val="-2.3957455209336089E-2"/>
                  <c:y val="-6.1408070713607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D5-480E-9275-70BADA4249BC}"/>
                </c:ext>
              </c:extLst>
            </c:dLbl>
            <c:dLbl>
              <c:idx val="2"/>
              <c:layout>
                <c:manualLayout>
                  <c:x val="-9.09247681232438E-3"/>
                  <c:y val="4.386290765257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D5-480E-9275-70BADA4249BC}"/>
                </c:ext>
              </c:extLst>
            </c:dLbl>
            <c:dLbl>
              <c:idx val="3"/>
              <c:layout>
                <c:manualLayout>
                  <c:x val="-4.1374840133205984E-3"/>
                  <c:y val="5.166075790192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D5-480E-9275-70BADA4249BC}"/>
                </c:ext>
              </c:extLst>
            </c:dLbl>
            <c:dLbl>
              <c:idx val="4"/>
              <c:layout>
                <c:manualLayout>
                  <c:x val="-2.3996327616423497E-2"/>
                  <c:y val="-5.343595075905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D5-480E-9275-70BADA424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METRADOS'!$C$6:$I$6</c:f>
              <c:numCache>
                <c:formatCode>d\-mmm</c:formatCode>
                <c:ptCount val="7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'4. CALIDAD DE TABLA DE METRADOS'!$A$9:$A$31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D5-480E-9275-70BADA4249B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REVISIONES</a:t>
            </a:r>
            <a:r>
              <a:rPr lang="es-PE" baseline="0"/>
              <a:t> DE LOS MODELOS BIM</a:t>
            </a:r>
            <a:endParaRPr lang="es-PE"/>
          </a:p>
        </c:rich>
      </c:tx>
      <c:layout>
        <c:manualLayout>
          <c:xMode val="edge"/>
          <c:yMode val="edge"/>
          <c:x val="0.4364960873037223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1"/>
          <c:order val="0"/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'4. CALIDAD DE TABLA DE METRADOS'!$B$51:$B$55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'4. CALIDAD DE TABLA DE METRADOS'!$A$9:$A$13</c:f>
              <c:numCache>
                <c:formatCode>0%</c:formatCode>
                <c:ptCount val="5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2-41F4-B56B-903E91F2907C}"/>
            </c:ext>
          </c:extLst>
        </c:ser>
        <c:ser>
          <c:idx val="0"/>
          <c:order val="1"/>
          <c:tx>
            <c:strRef>
              <c:f>'4. CALIDAD DE TABLA DE METRADOS'!$C$50</c:f>
              <c:strCache>
                <c:ptCount val="1"/>
                <c:pt idx="0">
                  <c:v>ARQUITECTURA</c:v>
                </c:pt>
              </c:strCache>
            </c:strRef>
          </c:tx>
          <c:cat>
            <c:strRef>
              <c:f>'4. CALIDAD DE TABLA DE METRADOS'!$B$51:$B$55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'4. CALIDAD DE TABLA DE METRADOS'!$C$51:$C$55</c:f>
              <c:numCache>
                <c:formatCode>0%</c:formatCode>
                <c:ptCount val="5"/>
                <c:pt idx="0">
                  <c:v>0.75</c:v>
                </c:pt>
                <c:pt idx="1">
                  <c:v>0.875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2-41F4-B56B-903E91F2907C}"/>
            </c:ext>
          </c:extLst>
        </c:ser>
        <c:ser>
          <c:idx val="2"/>
          <c:order val="2"/>
          <c:tx>
            <c:strRef>
              <c:f>'4. CALIDAD DE TABLA DE METRADOS'!$D$50</c:f>
              <c:strCache>
                <c:ptCount val="1"/>
                <c:pt idx="0">
                  <c:v>ESTRUCTURAS</c:v>
                </c:pt>
              </c:strCache>
            </c:strRef>
          </c:tx>
          <c:cat>
            <c:strRef>
              <c:f>'4. CALIDAD DE TABLA DE METRADOS'!$B$51:$B$55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'4. CALIDAD DE TABLA DE METRADOS'!$D$51:$D$55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2-41F4-B56B-903E91F2907C}"/>
            </c:ext>
          </c:extLst>
        </c:ser>
        <c:ser>
          <c:idx val="5"/>
          <c:order val="3"/>
          <c:tx>
            <c:strRef>
              <c:f>'4. CALIDAD DE TABLA DE METRADOS'!$E$50</c:f>
              <c:strCache>
                <c:ptCount val="1"/>
                <c:pt idx="0">
                  <c:v>INSTALACIONES ELECTRICAS</c:v>
                </c:pt>
              </c:strCache>
            </c:strRef>
          </c:tx>
          <c:cat>
            <c:strRef>
              <c:f>'4. CALIDAD DE TABLA DE METRADOS'!$B$51:$B$55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'4. CALIDAD DE TABLA DE METRADOS'!$E$51:$E$55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62-41F4-B56B-903E91F2907C}"/>
            </c:ext>
          </c:extLst>
        </c:ser>
        <c:ser>
          <c:idx val="3"/>
          <c:order val="4"/>
          <c:tx>
            <c:strRef>
              <c:f>'4. CALIDAD DE TABLA DE METRADOS'!$F$50</c:f>
              <c:strCache>
                <c:ptCount val="1"/>
                <c:pt idx="0">
                  <c:v>INSTALACIONES SANITARIAS</c:v>
                </c:pt>
              </c:strCache>
            </c:strRef>
          </c:tx>
          <c:cat>
            <c:strRef>
              <c:f>'4. CALIDAD DE TABLA DE METRADOS'!$B$51:$B$55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'4. CALIDAD DE TABLA DE METRADOS'!$F$51:$F$55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62-41F4-B56B-903E91F2907C}"/>
            </c:ext>
          </c:extLst>
        </c:ser>
        <c:ser>
          <c:idx val="6"/>
          <c:order val="5"/>
          <c:tx>
            <c:strRef>
              <c:f>'4. CALIDAD DE TABLA DE METRADOS'!$G$50</c:f>
              <c:strCache>
                <c:ptCount val="1"/>
                <c:pt idx="0">
                  <c:v>COMUNICACIONES</c:v>
                </c:pt>
              </c:strCache>
            </c:strRef>
          </c:tx>
          <c:val>
            <c:numRef>
              <c:f>'4. CALIDAD DE TABLA DE METRADOS'!$G$51:$G$55</c:f>
              <c:numCache>
                <c:formatCode>0%</c:formatCode>
                <c:ptCount val="5"/>
                <c:pt idx="0">
                  <c:v>0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62-41F4-B56B-903E91F29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224512"/>
        <c:crossesAt val="0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'4. CALIDAD DE TABLA DE METRADOS'!$Z$7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8.2847665695331388E-4"/>
                  <c:y val="4.7470333901889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E-4765-961B-30410DAB7CBF}"/>
                </c:ext>
              </c:extLst>
            </c:dLbl>
            <c:dLbl>
              <c:idx val="1"/>
              <c:layout>
                <c:manualLayout>
                  <c:x val="-4.1093165519664977E-3"/>
                  <c:y val="3.5844946007548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E-4765-961B-30410DAB7CBF}"/>
                </c:ext>
              </c:extLst>
            </c:dLbl>
            <c:dLbl>
              <c:idx val="2"/>
              <c:layout>
                <c:manualLayout>
                  <c:x val="-4.109316551966437E-3"/>
                  <c:y val="4.359520460377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5E-4765-961B-30410DAB7CBF}"/>
                </c:ext>
              </c:extLst>
            </c:dLbl>
            <c:dLbl>
              <c:idx val="3"/>
              <c:layout>
                <c:manualLayout>
                  <c:x val="2.8132556265112532E-3"/>
                  <c:y val="-4.940789855094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5E-4765-961B-30410DAB7C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METRADOS'!$AA$6:$AD$6</c:f>
              <c:numCache>
                <c:formatCode>d\-mmm</c:formatCode>
                <c:ptCount val="4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</c:numCache>
            </c:numRef>
          </c:cat>
          <c:val>
            <c:numRef>
              <c:f>'4. CALIDAD DE TABLA DE METRADOS'!$AA$7:$AD$7</c:f>
              <c:numCache>
                <c:formatCode>0%</c:formatCode>
                <c:ptCount val="4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5E-4765-961B-30410DAB7CBF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5434775869551739E-2"/>
                  <c:y val="-6.490841574339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5E-4765-961B-30410DAB7CBF}"/>
                </c:ext>
              </c:extLst>
            </c:dLbl>
            <c:dLbl>
              <c:idx val="1"/>
              <c:layout>
                <c:manualLayout>
                  <c:x val="-2.2153935974538675E-2"/>
                  <c:y val="-6.8783545041512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5E-4765-961B-30410DAB7CBF}"/>
                </c:ext>
              </c:extLst>
            </c:dLbl>
            <c:dLbl>
              <c:idx val="2"/>
              <c:layout>
                <c:manualLayout>
                  <c:x val="-2.5434775869551739E-2"/>
                  <c:y val="-7.2658674339626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5E-4765-961B-30410DAB7CBF}"/>
                </c:ext>
              </c:extLst>
            </c:dLbl>
            <c:dLbl>
              <c:idx val="3"/>
              <c:layout>
                <c:manualLayout>
                  <c:x val="-1.3951836237005808E-2"/>
                  <c:y val="5.9095721796229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5E-4765-961B-30410DAB7C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METRADOS'!$AA$6:$AD$6</c:f>
              <c:numCache>
                <c:formatCode>d\-mmm</c:formatCode>
                <c:ptCount val="4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</c:numCache>
            </c:numRef>
          </c:cat>
          <c:val>
            <c:numRef>
              <c:f>'4. CALIDAD DE TABLA DE METRADOS'!$A$9:$A$31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05E-4765-961B-30410DAB7CB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'4. CALIDAD DE TABLA DE METRADOS'!$Z$7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6.4856597702733828E-3"/>
                  <c:y val="4.760657431261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41-44C3-8B9A-2FE64F54D0D8}"/>
                </c:ext>
              </c:extLst>
            </c:dLbl>
            <c:dLbl>
              <c:idx val="1"/>
              <c:layout>
                <c:manualLayout>
                  <c:x val="-2.1667231944804671E-3"/>
                  <c:y val="4.760657431261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41-44C3-8B9A-2FE64F54D0D8}"/>
                </c:ext>
              </c:extLst>
            </c:dLbl>
            <c:dLbl>
              <c:idx val="2"/>
              <c:layout>
                <c:manualLayout>
                  <c:x val="7.9107954823696702E-3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41-44C3-8B9A-2FE64F54D0D8}"/>
                </c:ext>
              </c:extLst>
            </c:dLbl>
            <c:dLbl>
              <c:idx val="3"/>
              <c:layout>
                <c:manualLayout>
                  <c:x val="-5.2237594563173007E-2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41-44C3-8B9A-2FE64F54D0D8}"/>
                </c:ext>
              </c:extLst>
            </c:dLbl>
            <c:dLbl>
              <c:idx val="4"/>
              <c:layout>
                <c:manualLayout>
                  <c:x val="-4.7918657987380091E-2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41-44C3-8B9A-2FE64F54D0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METRADOS'!$S$6:$W$6</c:f>
              <c:numCache>
                <c:formatCode>d\-mmm</c:formatCode>
                <c:ptCount val="5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  <c:pt idx="4">
                  <c:v>44771</c:v>
                </c:pt>
              </c:numCache>
            </c:numRef>
          </c:cat>
          <c:val>
            <c:numRef>
              <c:f>'4. CALIDAD DE TABLA DE METRADOS'!$S$7:$W$7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41-44C3-8B9A-2FE64F54D0D8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9442469497652132E-2"/>
                  <c:y val="-6.120845268764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41-44C3-8B9A-2FE64F54D0D8}"/>
                </c:ext>
              </c:extLst>
            </c:dLbl>
            <c:dLbl>
              <c:idx val="1"/>
              <c:layout>
                <c:manualLayout>
                  <c:x val="-2.0882115022916488E-2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41-44C3-8B9A-2FE64F54D0D8}"/>
                </c:ext>
              </c:extLst>
            </c:dLbl>
            <c:dLbl>
              <c:idx val="2"/>
              <c:layout>
                <c:manualLayout>
                  <c:x val="-5.0460142450090778E-3"/>
                  <c:y val="5.926532720550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41-44C3-8B9A-2FE64F54D0D8}"/>
                </c:ext>
              </c:extLst>
            </c:dLbl>
            <c:dLbl>
              <c:idx val="3"/>
              <c:layout>
                <c:manualLayout>
                  <c:x val="5.0315044318410595E-3"/>
                  <c:y val="4.3720323348320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41-44C3-8B9A-2FE64F54D0D8}"/>
                </c:ext>
              </c:extLst>
            </c:dLbl>
            <c:dLbl>
              <c:idx val="4"/>
              <c:layout>
                <c:manualLayout>
                  <c:x val="-2.1667231944804671E-3"/>
                  <c:y val="5.537907624120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41-44C3-8B9A-2FE64F54D0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 CALIDAD DE TABLA DE METRADOS'!$S$6:$W$6</c:f>
              <c:numCache>
                <c:formatCode>d\-mmm</c:formatCode>
                <c:ptCount val="5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  <c:pt idx="4">
                  <c:v>44771</c:v>
                </c:pt>
              </c:numCache>
            </c:numRef>
          </c:cat>
          <c:val>
            <c:numRef>
              <c:f>'4. CALIDAD DE TABLA DE METRADOS'!$A$9:$A$31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441-44C3-8B9A-2FE64F54D0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'Calidad T. Metrados'!$C$7</c:f>
              <c:strCache>
                <c:ptCount val="1"/>
                <c:pt idx="0">
                  <c:v>Cumplimiento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'Calidad T. Metrados'!$D$6:$E$6</c:f>
              <c:numCache>
                <c:formatCode>d\-mmm</c:formatCode>
                <c:ptCount val="2"/>
                <c:pt idx="0">
                  <c:v>44602</c:v>
                </c:pt>
                <c:pt idx="1">
                  <c:v>44609</c:v>
                </c:pt>
              </c:numCache>
            </c:numRef>
          </c:cat>
          <c:val>
            <c:numRef>
              <c:f>'Calidad T. Metrados'!$D$7:$E$7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2-4C95-99A7-FBFD605D0121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'Calidad T. Metrados'!$D$6:$E$6</c:f>
              <c:numCache>
                <c:formatCode>d\-mmm</c:formatCode>
                <c:ptCount val="2"/>
                <c:pt idx="0">
                  <c:v>44602</c:v>
                </c:pt>
                <c:pt idx="1">
                  <c:v>44609</c:v>
                </c:pt>
              </c:numCache>
            </c:numRef>
          </c:cat>
          <c:val>
            <c:numRef>
              <c:f>'Calidad T. Metrados'!$B$9:$B$33</c:f>
              <c:numCache>
                <c:formatCode>0%</c:formatCode>
                <c:ptCount val="2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2-4C95-99A7-FBFD605D01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50"/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'2. CALIDAD DE MODEOS BIM'!$B$7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7.2066120159634968E-4"/>
                  <c:y val="5.1345463200002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5A-4144-B070-2D49E1E7BCCF}"/>
                </c:ext>
              </c:extLst>
            </c:dLbl>
            <c:dLbl>
              <c:idx val="1"/>
              <c:layout>
                <c:manualLayout>
                  <c:x val="-7.2066120159637581E-4"/>
                  <c:y val="3.9720075305662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5A-4144-B070-2D49E1E7BCCF}"/>
                </c:ext>
              </c:extLst>
            </c:dLbl>
            <c:dLbl>
              <c:idx val="2"/>
              <c:layout>
                <c:manualLayout>
                  <c:x val="-3.8934131521231131E-2"/>
                  <c:y val="-5.3283027849059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5A-4144-B070-2D49E1E7BCCF}"/>
                </c:ext>
              </c:extLst>
            </c:dLbl>
            <c:dLbl>
              <c:idx val="3"/>
              <c:layout>
                <c:manualLayout>
                  <c:x val="-1.467614065365117E-2"/>
                  <c:y val="-5.3283027849059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5A-4144-B070-2D49E1E7BCCF}"/>
                </c:ext>
              </c:extLst>
            </c:dLbl>
            <c:dLbl>
              <c:idx val="4"/>
              <c:layout>
                <c:manualLayout>
                  <c:x val="-2.7518606407075933E-2"/>
                  <c:y val="-6.8783545041512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5A-4144-B070-2D49E1E7B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BIM'!$K$6:$O$6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'2. CALIDAD DE MODEOS BIM'!$K$7:$O$7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A-4B82-BE8E-7F5B997888D8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7843948872829227E-2"/>
                  <c:y val="-6.4908415743399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5A-4144-B070-2D49E1E7BCCF}"/>
                </c:ext>
              </c:extLst>
            </c:dLbl>
            <c:dLbl>
              <c:idx val="1"/>
              <c:layout>
                <c:manualLayout>
                  <c:x val="-1.7843948872829252E-2"/>
                  <c:y val="-6.1033286445285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5A-4144-B070-2D49E1E7BCCF}"/>
                </c:ext>
              </c:extLst>
            </c:dLbl>
            <c:dLbl>
              <c:idx val="2"/>
              <c:layout>
                <c:manualLayout>
                  <c:x val="-3.5745424801351885E-3"/>
                  <c:y val="5.1345463200002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5A-4144-B070-2D49E1E7BCCF}"/>
                </c:ext>
              </c:extLst>
            </c:dLbl>
            <c:dLbl>
              <c:idx val="3"/>
              <c:layout>
                <c:manualLayout>
                  <c:x val="7.0627943767303061E-4"/>
                  <c:y val="4.359520460377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5A-4144-B070-2D49E1E7BCCF}"/>
                </c:ext>
              </c:extLst>
            </c:dLbl>
            <c:dLbl>
              <c:idx val="4"/>
              <c:layout>
                <c:manualLayout>
                  <c:x val="-1.2136186315751626E-2"/>
                  <c:y val="4.7470333901889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5A-4144-B070-2D49E1E7B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BIM'!$K$6:$O$6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'2. CALIDAD DE MODEOS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A-4B82-BE8E-7F5B997888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'Calidad T. Metrados'!$H$7</c:f>
              <c:strCache>
                <c:ptCount val="1"/>
                <c:pt idx="0">
                  <c:v>Cumplimiento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'Calidad T. Metrados'!$D$6:$E$6</c:f>
              <c:numCache>
                <c:formatCode>d\-mmm</c:formatCode>
                <c:ptCount val="2"/>
                <c:pt idx="0">
                  <c:v>44602</c:v>
                </c:pt>
                <c:pt idx="1">
                  <c:v>44609</c:v>
                </c:pt>
              </c:numCache>
            </c:numRef>
          </c:cat>
          <c:val>
            <c:numRef>
              <c:f>'Calidad T. Metrados'!$I$7:$J$7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2-4752-BF7C-B92177E8AA29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'Calidad T. Metrados'!$D$6:$E$6</c:f>
              <c:numCache>
                <c:formatCode>d\-mmm</c:formatCode>
                <c:ptCount val="2"/>
                <c:pt idx="0">
                  <c:v>44602</c:v>
                </c:pt>
                <c:pt idx="1">
                  <c:v>44609</c:v>
                </c:pt>
              </c:numCache>
            </c:numRef>
          </c:cat>
          <c:val>
            <c:numRef>
              <c:f>'Calidad T. Metrados'!$B$9:$B$33</c:f>
              <c:numCache>
                <c:formatCode>0%</c:formatCode>
                <c:ptCount val="2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2-4752-BF7C-B92177E8AA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50"/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'Calidad T. Metrados'!$M$7</c:f>
              <c:strCache>
                <c:ptCount val="1"/>
                <c:pt idx="0">
                  <c:v>Cumplimiento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'Calidad T. Metrados'!$D$6:$E$6</c:f>
              <c:numCache>
                <c:formatCode>d\-mmm</c:formatCode>
                <c:ptCount val="2"/>
                <c:pt idx="0">
                  <c:v>44602</c:v>
                </c:pt>
                <c:pt idx="1">
                  <c:v>44609</c:v>
                </c:pt>
              </c:numCache>
            </c:numRef>
          </c:cat>
          <c:val>
            <c:numRef>
              <c:f>'Calidad T. Metrados'!$N$7:$O$7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C-4AD5-98FF-1783619C9EDF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'Calidad T. Metrados'!$D$6:$E$6</c:f>
              <c:numCache>
                <c:formatCode>d\-mmm</c:formatCode>
                <c:ptCount val="2"/>
                <c:pt idx="0">
                  <c:v>44602</c:v>
                </c:pt>
                <c:pt idx="1">
                  <c:v>44609</c:v>
                </c:pt>
              </c:numCache>
            </c:numRef>
          </c:cat>
          <c:val>
            <c:numRef>
              <c:f>'Calidad T. Metrados'!$B$9:$B$33</c:f>
              <c:numCache>
                <c:formatCode>0%</c:formatCode>
                <c:ptCount val="2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C-4AD5-98FF-1783619C9E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50"/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'Calidad T. Metrados'!$R$7</c:f>
              <c:strCache>
                <c:ptCount val="1"/>
                <c:pt idx="0">
                  <c:v>Cumplimiento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'Calidad T. Metrados'!$D$6:$E$6</c:f>
              <c:numCache>
                <c:formatCode>d\-mmm</c:formatCode>
                <c:ptCount val="2"/>
                <c:pt idx="0">
                  <c:v>44602</c:v>
                </c:pt>
                <c:pt idx="1">
                  <c:v>44609</c:v>
                </c:pt>
              </c:numCache>
            </c:numRef>
          </c:cat>
          <c:val>
            <c:numRef>
              <c:f>'Calidad T. Metrados'!$S$7:$T$7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9-4587-AFD3-355E297E17E2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'Calidad T. Metrados'!$D$6:$E$6</c:f>
              <c:numCache>
                <c:formatCode>d\-mmm</c:formatCode>
                <c:ptCount val="2"/>
                <c:pt idx="0">
                  <c:v>44602</c:v>
                </c:pt>
                <c:pt idx="1">
                  <c:v>44609</c:v>
                </c:pt>
              </c:numCache>
            </c:numRef>
          </c:cat>
          <c:val>
            <c:numRef>
              <c:f>'Calidad T. Metrados'!$B$9:$B$33</c:f>
              <c:numCache>
                <c:formatCode>0%</c:formatCode>
                <c:ptCount val="2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39-4587-AFD3-355E297E17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50"/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 DE CALIDAD DEL MODELO INTEGRADO%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528482902761427"/>
          <c:y val="1.09265689460496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1"/>
          <c:order val="0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'Calidad T. Metrados'!$C$53:$C$54</c15:sqref>
                  </c15:fullRef>
                </c:ext>
              </c:extLst>
              <c:f>'Calidad T. Metrados'!$C$53:$C$54</c:f>
              <c:strCache>
                <c:ptCount val="2"/>
                <c:pt idx="0">
                  <c:v>SEMANA 14</c:v>
                </c:pt>
                <c:pt idx="1">
                  <c:v>SEMANA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'Calidad T. Metrados'!$B$9:$B$12</c15:sqref>
                  </c15:fullRef>
                </c:ext>
              </c:extLst>
              <c:f>'Calidad T. Metrados'!$B$9:$B$10</c:f>
              <c:numCache>
                <c:formatCode>0%</c:formatCode>
                <c:ptCount val="2"/>
                <c:pt idx="0">
                  <c:v>0.9</c:v>
                </c:pt>
                <c:pt idx="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9B-488F-A77D-32590568264D}"/>
            </c:ext>
          </c:extLst>
        </c:ser>
        <c:ser>
          <c:idx val="0"/>
          <c:order val="1"/>
          <c:tx>
            <c:strRef>
              <c:f>'Calidad T. Metrados'!$D$52</c:f>
              <c:strCache>
                <c:ptCount val="1"/>
                <c:pt idx="0">
                  <c:v>ARQ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'Calidad T. Metrados'!$C$53:$C$54</c15:sqref>
                  </c15:fullRef>
                </c:ext>
              </c:extLst>
              <c:f>'Calidad T. Metrados'!$C$53:$C$54</c:f>
              <c:strCache>
                <c:ptCount val="2"/>
                <c:pt idx="0">
                  <c:v>SEMANA 14</c:v>
                </c:pt>
                <c:pt idx="1">
                  <c:v>SEMANA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'Calidad T. Metrados'!$D$53:$D$54</c15:sqref>
                  </c15:fullRef>
                </c:ext>
              </c:extLst>
              <c:f>'Calidad T. Metrados'!$D$53:$D$54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9B-488F-A77D-32590568264D}"/>
            </c:ext>
          </c:extLst>
        </c:ser>
        <c:ser>
          <c:idx val="2"/>
          <c:order val="2"/>
          <c:tx>
            <c:strRef>
              <c:f>'Calidad T. Metrados'!$E$52</c:f>
              <c:strCache>
                <c:ptCount val="1"/>
                <c:pt idx="0">
                  <c:v>EST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'Calidad T. Metrados'!$C$53:$C$54</c15:sqref>
                  </c15:fullRef>
                </c:ext>
              </c:extLst>
              <c:f>'Calidad T. Metrados'!$C$53:$C$54</c:f>
              <c:strCache>
                <c:ptCount val="2"/>
                <c:pt idx="0">
                  <c:v>SEMANA 14</c:v>
                </c:pt>
                <c:pt idx="1">
                  <c:v>SEMANA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'Calidad T. Metrados'!$E$53:$E$54</c15:sqref>
                  </c15:fullRef>
                </c:ext>
              </c:extLst>
              <c:f>'Calidad T. Metrados'!$E$53:$E$54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9B-488F-A77D-32590568264D}"/>
            </c:ext>
          </c:extLst>
        </c:ser>
        <c:ser>
          <c:idx val="3"/>
          <c:order val="3"/>
          <c:tx>
            <c:strRef>
              <c:f>'Calidad T. Metrados'!$F$52</c:f>
              <c:strCache>
                <c:ptCount val="1"/>
                <c:pt idx="0">
                  <c:v>II.EE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'Calidad T. Metrados'!$C$53:$C$54</c15:sqref>
                  </c15:fullRef>
                </c:ext>
              </c:extLst>
              <c:f>'Calidad T. Metrados'!$C$53:$C$54</c:f>
              <c:strCache>
                <c:ptCount val="2"/>
                <c:pt idx="0">
                  <c:v>SEMANA 14</c:v>
                </c:pt>
                <c:pt idx="1">
                  <c:v>SEMANA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'Calidad T. Metrados'!$F$53:$F$54</c15:sqref>
                  </c15:fullRef>
                </c:ext>
              </c:extLst>
              <c:f>'Calidad T. Metrados'!$F$53:$F$54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9B-488F-A77D-32590568264D}"/>
            </c:ext>
          </c:extLst>
        </c:ser>
        <c:ser>
          <c:idx val="4"/>
          <c:order val="4"/>
          <c:tx>
            <c:strRef>
              <c:f>'Calidad T. Metrados'!$G$52</c:f>
              <c:strCache>
                <c:ptCount val="1"/>
                <c:pt idx="0">
                  <c:v>II.SS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'Calidad T. Metrados'!$C$53:$C$54</c15:sqref>
                  </c15:fullRef>
                </c:ext>
              </c:extLst>
              <c:f>'Calidad T. Metrados'!$C$53:$C$54</c:f>
              <c:strCache>
                <c:ptCount val="2"/>
                <c:pt idx="0">
                  <c:v>SEMANA 14</c:v>
                </c:pt>
                <c:pt idx="1">
                  <c:v>SEMANA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'Calidad T. Metrados'!$G$53:$G$54</c15:sqref>
                  </c15:fullRef>
                </c:ext>
              </c:extLst>
              <c:f>'Calidad T. Metrados'!$G$53:$G$54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9B-488F-A77D-32590568264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'2. CALIDAD DE MODEOS BIM'!$AG$7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8.1750878568342619E-4"/>
                  <c:y val="3.21661322785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1D-48D2-9FF7-19A2E3535DD6}"/>
                </c:ext>
              </c:extLst>
            </c:dLbl>
            <c:dLbl>
              <c:idx val="1"/>
              <c:layout>
                <c:manualLayout>
                  <c:x val="-2.4858197469858428E-3"/>
                  <c:y val="3.9963982527903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1D-48D2-9FF7-19A2E3535DD6}"/>
                </c:ext>
              </c:extLst>
            </c:dLbl>
            <c:dLbl>
              <c:idx val="2"/>
              <c:layout>
                <c:manualLayout>
                  <c:x val="-2.8549081869746376E-2"/>
                  <c:y val="-7.3104846087628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1D-48D2-9FF7-19A2E3535DD6}"/>
                </c:ext>
              </c:extLst>
            </c:dLbl>
            <c:dLbl>
              <c:idx val="3"/>
              <c:layout>
                <c:manualLayout>
                  <c:x val="-3.0200746136081008E-2"/>
                  <c:y val="-6.5306995838281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D-48D2-9FF7-19A2E3535D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BIM'!$C$6:$I$6</c:f>
              <c:numCache>
                <c:formatCode>d\-mmm</c:formatCode>
                <c:ptCount val="7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'2. CALIDAD DE MODEOS BIM'!$AH$7:$AK$7</c:f>
              <c:numCache>
                <c:formatCode>0%</c:formatCode>
                <c:ptCount val="4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1D-4B07-8DEB-023AE49F6C32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0654126676666853E-2"/>
                  <c:y val="-7.3104846087628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1D-48D2-9FF7-19A2E3535DD6}"/>
                </c:ext>
              </c:extLst>
            </c:dLbl>
            <c:dLbl>
              <c:idx val="1"/>
              <c:layout>
                <c:manualLayout>
                  <c:x val="-2.3957455209336089E-2"/>
                  <c:y val="-6.1408070713607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1D-48D2-9FF7-19A2E3535DD6}"/>
                </c:ext>
              </c:extLst>
            </c:dLbl>
            <c:dLbl>
              <c:idx val="2"/>
              <c:layout>
                <c:manualLayout>
                  <c:x val="-9.09247681232438E-3"/>
                  <c:y val="4.386290765257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1D-48D2-9FF7-19A2E3535DD6}"/>
                </c:ext>
              </c:extLst>
            </c:dLbl>
            <c:dLbl>
              <c:idx val="3"/>
              <c:layout>
                <c:manualLayout>
                  <c:x val="-4.1374840133205984E-3"/>
                  <c:y val="5.166075790192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1D-48D2-9FF7-19A2E3535DD6}"/>
                </c:ext>
              </c:extLst>
            </c:dLbl>
            <c:dLbl>
              <c:idx val="4"/>
              <c:layout>
                <c:manualLayout>
                  <c:x val="-2.3996327616423497E-2"/>
                  <c:y val="-5.343595075905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1D-48D2-9FF7-19A2E3535D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BIM'!$C$6:$I$6</c:f>
              <c:numCache>
                <c:formatCode>d\-mmm</c:formatCode>
                <c:ptCount val="7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'2. CALIDAD DE MODEOS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D-4B07-8DEB-023AE49F6C3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REVISIONES</a:t>
            </a:r>
            <a:r>
              <a:rPr lang="es-PE" baseline="0"/>
              <a:t> DE LOS MODELOS BIM</a:t>
            </a:r>
            <a:endParaRPr lang="es-PE"/>
          </a:p>
        </c:rich>
      </c:tx>
      <c:layout>
        <c:manualLayout>
          <c:xMode val="edge"/>
          <c:yMode val="edge"/>
          <c:x val="0.4364960873037223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1"/>
          <c:order val="0"/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'2. CALIDAD DE MODEOS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'2. CALIDAD DE MODEOS BIM'!$A$9:$A$13</c:f>
              <c:numCache>
                <c:formatCode>0%</c:formatCode>
                <c:ptCount val="5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9-439B-BD27-BDD2AAD75475}"/>
            </c:ext>
          </c:extLst>
        </c:ser>
        <c:ser>
          <c:idx val="0"/>
          <c:order val="1"/>
          <c:tx>
            <c:strRef>
              <c:f>'2. CALIDAD DE MODEOS BIM'!$C$50</c:f>
              <c:strCache>
                <c:ptCount val="1"/>
                <c:pt idx="0">
                  <c:v>ARQUITECTURA</c:v>
                </c:pt>
              </c:strCache>
            </c:strRef>
          </c:tx>
          <c:cat>
            <c:strRef>
              <c:f>'2. CALIDAD DE MODEOS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'2. CALIDAD DE MODEOS BIM'!$C$51:$C$55</c:f>
              <c:numCache>
                <c:formatCode>0%</c:formatCode>
                <c:ptCount val="5"/>
                <c:pt idx="0">
                  <c:v>0.75</c:v>
                </c:pt>
                <c:pt idx="1">
                  <c:v>0.875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9-439B-BD27-BDD2AAD75475}"/>
            </c:ext>
          </c:extLst>
        </c:ser>
        <c:ser>
          <c:idx val="2"/>
          <c:order val="2"/>
          <c:tx>
            <c:strRef>
              <c:f>'2. CALIDAD DE MODEOS BIM'!$D$50</c:f>
              <c:strCache>
                <c:ptCount val="1"/>
                <c:pt idx="0">
                  <c:v>ESTRUCTURAS</c:v>
                </c:pt>
              </c:strCache>
            </c:strRef>
          </c:tx>
          <c:cat>
            <c:strRef>
              <c:f>'2. CALIDAD DE MODEOS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'2. CALIDAD DE MODEOS BIM'!$D$51:$D$55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9-439B-BD27-BDD2AAD75475}"/>
            </c:ext>
          </c:extLst>
        </c:ser>
        <c:ser>
          <c:idx val="5"/>
          <c:order val="3"/>
          <c:tx>
            <c:strRef>
              <c:f>'2. CALIDAD DE MODEOS BIM'!$E$50</c:f>
              <c:strCache>
                <c:ptCount val="1"/>
                <c:pt idx="0">
                  <c:v>INSTALACIONES ELECTRICAS</c:v>
                </c:pt>
              </c:strCache>
            </c:strRef>
          </c:tx>
          <c:cat>
            <c:strRef>
              <c:f>'2. CALIDAD DE MODEOS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'2. CALIDAD DE MODEOS BIM'!$E$51:$E$55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7-4979-B28E-31485F964DB5}"/>
            </c:ext>
          </c:extLst>
        </c:ser>
        <c:ser>
          <c:idx val="3"/>
          <c:order val="4"/>
          <c:tx>
            <c:strRef>
              <c:f>'2. CALIDAD DE MODEOS BIM'!$F$50</c:f>
              <c:strCache>
                <c:ptCount val="1"/>
                <c:pt idx="0">
                  <c:v>INSTALACIONES SANITARIAS</c:v>
                </c:pt>
              </c:strCache>
            </c:strRef>
          </c:tx>
          <c:cat>
            <c:strRef>
              <c:f>'2. CALIDAD DE MODEOS BIM'!$B$51:$B$55</c:f>
              <c:strCache>
                <c:ptCount val="5"/>
                <c:pt idx="0">
                  <c:v>REVISION 1</c:v>
                </c:pt>
                <c:pt idx="1">
                  <c:v>REVISION 2</c:v>
                </c:pt>
                <c:pt idx="2">
                  <c:v>REVISION 3</c:v>
                </c:pt>
                <c:pt idx="3">
                  <c:v>REVISION 4</c:v>
                </c:pt>
                <c:pt idx="4">
                  <c:v>REVISION 5</c:v>
                </c:pt>
              </c:strCache>
            </c:strRef>
          </c:cat>
          <c:val>
            <c:numRef>
              <c:f>'2. CALIDAD DE MODEOS BIM'!$F$51:$F$55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9-439B-BD27-BDD2AAD75475}"/>
            </c:ext>
          </c:extLst>
        </c:ser>
        <c:ser>
          <c:idx val="6"/>
          <c:order val="5"/>
          <c:tx>
            <c:strRef>
              <c:f>'2. CALIDAD DE MODEOS BIM'!$G$50</c:f>
              <c:strCache>
                <c:ptCount val="1"/>
                <c:pt idx="0">
                  <c:v>COMUNICACIONES</c:v>
                </c:pt>
              </c:strCache>
            </c:strRef>
          </c:tx>
          <c:val>
            <c:numRef>
              <c:f>'2. CALIDAD DE MODEOS BIM'!$G$51:$G$55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52E-428E-A3F4-E46C73DA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224512"/>
        <c:crossesAt val="0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'2. CALIDAD DE MODEOS BIM'!$Z$7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8.2847665695331388E-4"/>
                  <c:y val="4.7470333901889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D-40FA-80A5-B457B01AE3A0}"/>
                </c:ext>
              </c:extLst>
            </c:dLbl>
            <c:dLbl>
              <c:idx val="1"/>
              <c:layout>
                <c:manualLayout>
                  <c:x val="-4.1093165519664977E-3"/>
                  <c:y val="3.5844946007548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ED-40FA-80A5-B457B01AE3A0}"/>
                </c:ext>
              </c:extLst>
            </c:dLbl>
            <c:dLbl>
              <c:idx val="2"/>
              <c:layout>
                <c:manualLayout>
                  <c:x val="-4.109316551966437E-3"/>
                  <c:y val="4.359520460377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ED-40FA-80A5-B457B01AE3A0}"/>
                </c:ext>
              </c:extLst>
            </c:dLbl>
            <c:dLbl>
              <c:idx val="3"/>
              <c:layout>
                <c:manualLayout>
                  <c:x val="2.8132556265112532E-3"/>
                  <c:y val="-4.940789855094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ED-40FA-80A5-B457B01AE3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BIM'!$AA$6:$AD$6</c:f>
              <c:numCache>
                <c:formatCode>d\-mmm</c:formatCode>
                <c:ptCount val="4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</c:numCache>
            </c:numRef>
          </c:cat>
          <c:val>
            <c:numRef>
              <c:f>'2. CALIDAD DE MODEOS BIM'!$AA$7:$AD$7</c:f>
              <c:numCache>
                <c:formatCode>0%</c:formatCode>
                <c:ptCount val="4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2-4485-B1E7-5A7CA4312C4A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5434775869551739E-2"/>
                  <c:y val="-6.490841574339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ED-40FA-80A5-B457B01AE3A0}"/>
                </c:ext>
              </c:extLst>
            </c:dLbl>
            <c:dLbl>
              <c:idx val="1"/>
              <c:layout>
                <c:manualLayout>
                  <c:x val="-2.2153935974538675E-2"/>
                  <c:y val="-6.8783545041512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D-40FA-80A5-B457B01AE3A0}"/>
                </c:ext>
              </c:extLst>
            </c:dLbl>
            <c:dLbl>
              <c:idx val="2"/>
              <c:layout>
                <c:manualLayout>
                  <c:x val="-2.5434775869551739E-2"/>
                  <c:y val="-7.2658674339626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ED-40FA-80A5-B457B01AE3A0}"/>
                </c:ext>
              </c:extLst>
            </c:dLbl>
            <c:dLbl>
              <c:idx val="3"/>
              <c:layout>
                <c:manualLayout>
                  <c:x val="-1.3951836237005808E-2"/>
                  <c:y val="5.9095721796229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ED-40FA-80A5-B457B01AE3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BIM'!$AA$6:$AD$6</c:f>
              <c:numCache>
                <c:formatCode>d\-mmm</c:formatCode>
                <c:ptCount val="4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</c:numCache>
            </c:numRef>
          </c:cat>
          <c:val>
            <c:numRef>
              <c:f>'2. CALIDAD DE MODEOS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2-4485-B1E7-5A7CA4312C4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'2. CALIDAD DE MODEOS BIM'!$Z$7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6.4856597702733828E-3"/>
                  <c:y val="4.760657431261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2C-47C2-8069-7427D46297DC}"/>
                </c:ext>
              </c:extLst>
            </c:dLbl>
            <c:dLbl>
              <c:idx val="1"/>
              <c:layout>
                <c:manualLayout>
                  <c:x val="-2.1667231944804671E-3"/>
                  <c:y val="4.760657431261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2C-47C2-8069-7427D46297DC}"/>
                </c:ext>
              </c:extLst>
            </c:dLbl>
            <c:dLbl>
              <c:idx val="2"/>
              <c:layout>
                <c:manualLayout>
                  <c:x val="7.9107954823696702E-3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2C-47C2-8069-7427D46297DC}"/>
                </c:ext>
              </c:extLst>
            </c:dLbl>
            <c:dLbl>
              <c:idx val="3"/>
              <c:layout>
                <c:manualLayout>
                  <c:x val="-5.2237594563173007E-2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2C-47C2-8069-7427D46297DC}"/>
                </c:ext>
              </c:extLst>
            </c:dLbl>
            <c:dLbl>
              <c:idx val="4"/>
              <c:layout>
                <c:manualLayout>
                  <c:x val="-4.7918657987380091E-2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2C-47C2-8069-7427D46297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BIM'!$S$6:$W$6</c:f>
              <c:numCache>
                <c:formatCode>d\-mmm</c:formatCode>
                <c:ptCount val="5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  <c:pt idx="4">
                  <c:v>44771</c:v>
                </c:pt>
              </c:numCache>
            </c:numRef>
          </c:cat>
          <c:val>
            <c:numRef>
              <c:f>'2. CALIDAD DE MODEOS BIM'!$S$7:$W$7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C-4ED8-BFBC-600CACDEB159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9442469497652132E-2"/>
                  <c:y val="-6.120845268764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2C-47C2-8069-7427D46297DC}"/>
                </c:ext>
              </c:extLst>
            </c:dLbl>
            <c:dLbl>
              <c:idx val="1"/>
              <c:layout>
                <c:manualLayout>
                  <c:x val="-2.0882115022916488E-2"/>
                  <c:y val="-5.732220172335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2C-47C2-8069-7427D46297DC}"/>
                </c:ext>
              </c:extLst>
            </c:dLbl>
            <c:dLbl>
              <c:idx val="2"/>
              <c:layout>
                <c:manualLayout>
                  <c:x val="-5.0460142450090778E-3"/>
                  <c:y val="5.926532720550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2C-47C2-8069-7427D46297DC}"/>
                </c:ext>
              </c:extLst>
            </c:dLbl>
            <c:dLbl>
              <c:idx val="3"/>
              <c:layout>
                <c:manualLayout>
                  <c:x val="5.0315044318410595E-3"/>
                  <c:y val="4.3720323348320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2C-47C2-8069-7427D46297DC}"/>
                </c:ext>
              </c:extLst>
            </c:dLbl>
            <c:dLbl>
              <c:idx val="4"/>
              <c:layout>
                <c:manualLayout>
                  <c:x val="-2.1667231944804671E-3"/>
                  <c:y val="5.537907624120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2C-47C2-8069-7427D46297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 CALIDAD DE MODEOS BIM'!$S$6:$W$6</c:f>
              <c:numCache>
                <c:formatCode>d\-mmm</c:formatCode>
                <c:ptCount val="5"/>
                <c:pt idx="0">
                  <c:v>44743</c:v>
                </c:pt>
                <c:pt idx="1">
                  <c:v>44750</c:v>
                </c:pt>
                <c:pt idx="2">
                  <c:v>44757</c:v>
                </c:pt>
                <c:pt idx="3">
                  <c:v>44764</c:v>
                </c:pt>
                <c:pt idx="4">
                  <c:v>44771</c:v>
                </c:pt>
              </c:numCache>
            </c:numRef>
          </c:cat>
          <c:val>
            <c:numRef>
              <c:f>'2. CALIDAD DE MODEOS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C-4ED8-BFBC-600CACDEB15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'3. CALIDAD DE FAMILIAS BIM'!$B$7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2.1564713206462969E-3"/>
                  <c:y val="4.2424391790854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33-4C59-A03F-59C8417F737F}"/>
                </c:ext>
              </c:extLst>
            </c:dLbl>
            <c:dLbl>
              <c:idx val="1"/>
              <c:layout>
                <c:manualLayout>
                  <c:x val="1.8626839752987733E-4"/>
                  <c:y val="4.7798296551175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C59-A03F-59C8417F737F}"/>
                </c:ext>
              </c:extLst>
            </c:dLbl>
            <c:dLbl>
              <c:idx val="2"/>
              <c:layout>
                <c:manualLayout>
                  <c:x val="-2.0468087631665636E-2"/>
                  <c:y val="-6.6936262603347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33-4C59-A03F-59C8417F737F}"/>
                </c:ext>
              </c:extLst>
            </c:dLbl>
            <c:dLbl>
              <c:idx val="3"/>
              <c:layout>
                <c:manualLayout>
                  <c:x val="-7.5725831872858222E-3"/>
                  <c:y val="-6.3165205555271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33-4C59-A03F-59C8417F737F}"/>
                </c:ext>
              </c:extLst>
            </c:dLbl>
            <c:dLbl>
              <c:idx val="4"/>
              <c:layout>
                <c:manualLayout>
                  <c:x val="-1.7602419977359073E-2"/>
                  <c:y val="-5.56230914591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33-4C59-A03F-59C8417F73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BIM'!$C$6:$G$6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'3. CALIDAD DE FAMILIAS BIM'!$C$7:$G$7</c:f>
              <c:numCache>
                <c:formatCode>0%</c:formatCode>
                <c:ptCount val="5"/>
                <c:pt idx="0">
                  <c:v>0.75</c:v>
                </c:pt>
                <c:pt idx="1">
                  <c:v>0.875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33-4C59-A03F-59C8417F737F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6484809592179364E-2"/>
                  <c:y val="-5.939414850719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33-4C59-A03F-59C8417F737F}"/>
                </c:ext>
              </c:extLst>
            </c:dLbl>
            <c:dLbl>
              <c:idx val="1"/>
              <c:layout>
                <c:manualLayout>
                  <c:x val="-6.4549728021062432E-3"/>
                  <c:y val="-8.2020490795651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33-4C59-A03F-59C8417F737F}"/>
                </c:ext>
              </c:extLst>
            </c:dLbl>
            <c:dLbl>
              <c:idx val="2"/>
              <c:layout>
                <c:manualLayout>
                  <c:x val="-2.1564713206463229E-3"/>
                  <c:y val="4.9966505887006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33-4C59-A03F-59C8417F737F}"/>
                </c:ext>
              </c:extLst>
            </c:dLbl>
            <c:dLbl>
              <c:idx val="3"/>
              <c:layout>
                <c:manualLayout>
                  <c:x val="7.0919633366018514E-4"/>
                  <c:y val="4.2424391790854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33-4C59-A03F-59C8417F737F}"/>
                </c:ext>
              </c:extLst>
            </c:dLbl>
            <c:dLbl>
              <c:idx val="4"/>
              <c:layout>
                <c:manualLayout>
                  <c:x val="-9.320640456412857E-3"/>
                  <c:y val="4.9966505887006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33-4C59-A03F-59C8417F73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BIM'!$C$6:$G$6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'3. CALIDAD DE FAMILIAS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33-4C59-A03F-59C8417F737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'3. CALIDAD DE FAMILIAS BIM'!$B$7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-7.2066120159634968E-4"/>
                  <c:y val="5.1345463200002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DB-4404-9D43-3B6FD3A5C5D8}"/>
                </c:ext>
              </c:extLst>
            </c:dLbl>
            <c:dLbl>
              <c:idx val="1"/>
              <c:layout>
                <c:manualLayout>
                  <c:x val="-7.2066120159637581E-4"/>
                  <c:y val="3.9720075305662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DB-4404-9D43-3B6FD3A5C5D8}"/>
                </c:ext>
              </c:extLst>
            </c:dLbl>
            <c:dLbl>
              <c:idx val="2"/>
              <c:layout>
                <c:manualLayout>
                  <c:x val="-3.8934131521231131E-2"/>
                  <c:y val="-5.3283027849059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DB-4404-9D43-3B6FD3A5C5D8}"/>
                </c:ext>
              </c:extLst>
            </c:dLbl>
            <c:dLbl>
              <c:idx val="3"/>
              <c:layout>
                <c:manualLayout>
                  <c:x val="-1.467614065365117E-2"/>
                  <c:y val="-5.3283027849059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DB-4404-9D43-3B6FD3A5C5D8}"/>
                </c:ext>
              </c:extLst>
            </c:dLbl>
            <c:dLbl>
              <c:idx val="4"/>
              <c:layout>
                <c:manualLayout>
                  <c:x val="-2.7518606407075933E-2"/>
                  <c:y val="-6.8783545041512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DB-4404-9D43-3B6FD3A5C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BIM'!$K$6:$O$6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'3. CALIDAD DE FAMILIAS BIM'!$K$7:$O$7</c:f>
              <c:numCache>
                <c:formatCode>0%</c:formatCode>
                <c:ptCount val="5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DB-4404-9D43-3B6FD3A5C5D8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7843948872829227E-2"/>
                  <c:y val="-6.4908415743399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DB-4404-9D43-3B6FD3A5C5D8}"/>
                </c:ext>
              </c:extLst>
            </c:dLbl>
            <c:dLbl>
              <c:idx val="1"/>
              <c:layout>
                <c:manualLayout>
                  <c:x val="-1.7843948872829252E-2"/>
                  <c:y val="-6.1033286445285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DB-4404-9D43-3B6FD3A5C5D8}"/>
                </c:ext>
              </c:extLst>
            </c:dLbl>
            <c:dLbl>
              <c:idx val="2"/>
              <c:layout>
                <c:manualLayout>
                  <c:x val="-3.5745424801351885E-3"/>
                  <c:y val="5.1345463200002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DB-4404-9D43-3B6FD3A5C5D8}"/>
                </c:ext>
              </c:extLst>
            </c:dLbl>
            <c:dLbl>
              <c:idx val="3"/>
              <c:layout>
                <c:manualLayout>
                  <c:x val="7.0627943767303061E-4"/>
                  <c:y val="4.359520460377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DB-4404-9D43-3B6FD3A5C5D8}"/>
                </c:ext>
              </c:extLst>
            </c:dLbl>
            <c:dLbl>
              <c:idx val="4"/>
              <c:layout>
                <c:manualLayout>
                  <c:x val="-1.2136186315751626E-2"/>
                  <c:y val="4.7470333901889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DB-4404-9D43-3B6FD3A5C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BIM'!$K$6:$O$6</c:f>
              <c:numCache>
                <c:formatCode>d\-mmm</c:formatCode>
                <c:ptCount val="5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'3. CALIDAD DE FAMILIAS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CDB-4404-9D43-3B6FD3A5C5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ES" sz="1200" b="1">
                <a:latin typeface="Arial" panose="020B0604020202020204" pitchFamily="34" charset="0"/>
                <a:cs typeface="Arial" panose="020B0604020202020204" pitchFamily="34" charset="0"/>
              </a:rPr>
              <a:t>CUMPLIMIENTO</a:t>
            </a:r>
            <a:r>
              <a:rPr lang="es-ES" sz="1200" b="1" baseline="0">
                <a:latin typeface="Arial" panose="020B0604020202020204" pitchFamily="34" charset="0"/>
                <a:cs typeface="Arial" panose="020B0604020202020204" pitchFamily="34" charset="0"/>
              </a:rPr>
              <a:t> %</a:t>
            </a:r>
            <a:endParaRPr lang="es-E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0854406027612"/>
          <c:y val="2.2878417125786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886556821581"/>
          <c:y val="0.20132439968507115"/>
          <c:w val="0.70264278759895527"/>
          <c:h val="0.556782444025819"/>
        </c:manualLayout>
      </c:layout>
      <c:lineChart>
        <c:grouping val="standard"/>
        <c:varyColors val="0"/>
        <c:ser>
          <c:idx val="0"/>
          <c:order val="0"/>
          <c:tx>
            <c:strRef>
              <c:f>'3. CALIDAD DE FAMILIAS BIM'!$AG$7</c:f>
              <c:strCache>
                <c:ptCount val="1"/>
                <c:pt idx="0">
                  <c:v>CUMPLIMIENTO (%)</c:v>
                </c:pt>
              </c:strCache>
            </c:strRef>
          </c:tx>
          <c:dLbls>
            <c:dLbl>
              <c:idx val="0"/>
              <c:layout>
                <c:manualLayout>
                  <c:x val="8.1750878568342619E-4"/>
                  <c:y val="3.21661322785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0E-458F-9B1C-99DB581E6CF3}"/>
                </c:ext>
              </c:extLst>
            </c:dLbl>
            <c:dLbl>
              <c:idx val="1"/>
              <c:layout>
                <c:manualLayout>
                  <c:x val="-2.4858197469858428E-3"/>
                  <c:y val="3.9963982527903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0E-458F-9B1C-99DB581E6CF3}"/>
                </c:ext>
              </c:extLst>
            </c:dLbl>
            <c:dLbl>
              <c:idx val="2"/>
              <c:layout>
                <c:manualLayout>
                  <c:x val="-2.8549081869746376E-2"/>
                  <c:y val="-7.3104846087628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0E-458F-9B1C-99DB581E6CF3}"/>
                </c:ext>
              </c:extLst>
            </c:dLbl>
            <c:dLbl>
              <c:idx val="3"/>
              <c:layout>
                <c:manualLayout>
                  <c:x val="-3.0200746136081008E-2"/>
                  <c:y val="-6.5306995838281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0E-458F-9B1C-99DB581E6C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BIM'!$C$6:$I$6</c:f>
              <c:numCache>
                <c:formatCode>d\-mmm</c:formatCode>
                <c:ptCount val="7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'3. CALIDAD DE FAMILIAS BIM'!$AH$7:$AK$7</c:f>
              <c:numCache>
                <c:formatCode>0%</c:formatCode>
                <c:ptCount val="4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0E-458F-9B1C-99DB581E6CF3}"/>
            </c:ext>
          </c:extLst>
        </c:ser>
        <c:ser>
          <c:idx val="1"/>
          <c:order val="1"/>
          <c:tx>
            <c:v>Meta</c:v>
          </c:tx>
          <c:spPr>
            <a:ln w="28575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0654126676666853E-2"/>
                  <c:y val="-7.3104846087628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0E-458F-9B1C-99DB581E6CF3}"/>
                </c:ext>
              </c:extLst>
            </c:dLbl>
            <c:dLbl>
              <c:idx val="1"/>
              <c:layout>
                <c:manualLayout>
                  <c:x val="-2.3957455209336089E-2"/>
                  <c:y val="-6.1408070713607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0E-458F-9B1C-99DB581E6CF3}"/>
                </c:ext>
              </c:extLst>
            </c:dLbl>
            <c:dLbl>
              <c:idx val="2"/>
              <c:layout>
                <c:manualLayout>
                  <c:x val="-9.09247681232438E-3"/>
                  <c:y val="4.386290765257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0E-458F-9B1C-99DB581E6CF3}"/>
                </c:ext>
              </c:extLst>
            </c:dLbl>
            <c:dLbl>
              <c:idx val="3"/>
              <c:layout>
                <c:manualLayout>
                  <c:x val="-4.1374840133205984E-3"/>
                  <c:y val="5.166075790192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0E-458F-9B1C-99DB581E6CF3}"/>
                </c:ext>
              </c:extLst>
            </c:dLbl>
            <c:dLbl>
              <c:idx val="4"/>
              <c:layout>
                <c:manualLayout>
                  <c:x val="-2.3996327616423497E-2"/>
                  <c:y val="-5.343595075905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0E-458F-9B1C-99DB581E6C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 CALIDAD DE FAMILIAS BIM'!$C$6:$I$6</c:f>
              <c:numCache>
                <c:formatCode>d\-mmm</c:formatCode>
                <c:ptCount val="7"/>
                <c:pt idx="0">
                  <c:v>44715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44764</c:v>
                </c:pt>
              </c:numCache>
            </c:numRef>
          </c:cat>
          <c:val>
            <c:numRef>
              <c:f>'3. CALIDAD DE FAMILIAS BIM'!$A$9:$A$31</c:f>
              <c:numCache>
                <c:formatCode>0%</c:formatCode>
                <c:ptCount val="23"/>
                <c:pt idx="0">
                  <c:v>0.8</c:v>
                </c:pt>
                <c:pt idx="1">
                  <c:v>0.9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40E-458F-9B1C-99DB581E6CF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832320"/>
        <c:axId val="119224512"/>
      </c:lineChart>
      <c:dateAx>
        <c:axId val="838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1922451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922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838323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ysClr val="windowText" lastClr="000000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9.xml"/><Relationship Id="rId7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15.xml"/><Relationship Id="rId7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3.png"/><Relationship Id="rId1" Type="http://schemas.openxmlformats.org/officeDocument/2006/relationships/chart" Target="../charts/chart19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13252</xdr:colOff>
      <xdr:row>2</xdr:row>
      <xdr:rowOff>21868</xdr:rowOff>
    </xdr:from>
    <xdr:ext cx="3151979" cy="53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3 CuadroTexto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714206" y="854206"/>
              <a:ext cx="3151979" cy="53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PE" sz="800" b="0" i="0">
                        <a:solidFill>
                          <a:sysClr val="windowText" lastClr="000000"/>
                        </a:solidFill>
                        <a:latin typeface="Cambria Math"/>
                      </a:rPr>
                      <m:t>Cumplimiento</m:t>
                    </m:r>
                    <m:r>
                      <a:rPr lang="es-PE" sz="800" b="0" i="0">
                        <a:solidFill>
                          <a:sysClr val="windowText" lastClr="000000"/>
                        </a:solidFill>
                        <a:latin typeface="Cambria Math"/>
                      </a:rPr>
                      <m:t> (%)=</m:t>
                    </m:r>
                    <m:f>
                      <m:fPr>
                        <m:ctrlP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Lineamientos</m:t>
                        </m:r>
                        <m: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𝑐𝑢𝑚𝑝𝑙𝑖𝑑𝑜𝑠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Total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de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lineamientos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estable</m:t>
                        </m:r>
                        <m: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𝑐𝑖𝑑𝑜𝑠</m:t>
                        </m:r>
                      </m:den>
                    </m:f>
                  </m:oMath>
                </m:oMathPara>
              </a14:m>
              <a:endParaRPr lang="es-PE" sz="800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" name="3 CuadroTexto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714206" y="854206"/>
              <a:ext cx="3151979" cy="53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Cumplimiento (%)=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Lineamientos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𝑐𝑢𝑚𝑝𝑙𝑖𝑑𝑜𝑠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)/(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Total de lineamientos estable𝑐𝑖𝑑𝑜𝑠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</a:t>
              </a:r>
              <a:endParaRPr lang="es-PE" sz="800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6626</xdr:colOff>
      <xdr:row>3</xdr:row>
      <xdr:rowOff>21868</xdr:rowOff>
    </xdr:from>
    <xdr:ext cx="3160643" cy="53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3 CuadroTexto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704522" y="1333833"/>
              <a:ext cx="3160643" cy="53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PE" sz="800" b="0" i="0">
                        <a:solidFill>
                          <a:sysClr val="windowText" lastClr="000000"/>
                        </a:solidFill>
                        <a:latin typeface="Cambria Math"/>
                      </a:rPr>
                      <m:t>Cumplimiento</m:t>
                    </m:r>
                    <m:r>
                      <a:rPr lang="es-PE" sz="800" b="0" i="0">
                        <a:solidFill>
                          <a:sysClr val="windowText" lastClr="000000"/>
                        </a:solidFill>
                        <a:latin typeface="Cambria Math"/>
                      </a:rPr>
                      <m:t> (%)=</m:t>
                    </m:r>
                    <m:f>
                      <m:fPr>
                        <m:ctrlP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Lineamientos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𝑐𝑢𝑚𝑝𝑙𝑖𝑑𝑜𝑠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Total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de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lineamientos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estable</m:t>
                        </m:r>
                        <m: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𝑐𝑖𝑑𝑜𝑠</m:t>
                        </m:r>
                      </m:den>
                    </m:f>
                  </m:oMath>
                </m:oMathPara>
              </a14:m>
              <a:endParaRPr lang="es-PE" sz="800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3" name="3 CuadroTexto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704522" y="1333833"/>
              <a:ext cx="3160643" cy="53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Cumplimiento (%)=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Lineamientos 𝑐𝑢𝑚𝑝𝑙𝑖𝑑𝑜𝑠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)/(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Total de lineamientos estable𝑐𝑖𝑑𝑜𝑠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</a:t>
              </a:r>
              <a:endParaRPr lang="es-PE" sz="800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6626</xdr:colOff>
      <xdr:row>4</xdr:row>
      <xdr:rowOff>21868</xdr:rowOff>
    </xdr:from>
    <xdr:ext cx="3160643" cy="53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704522" y="1903677"/>
              <a:ext cx="3160643" cy="53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PE" sz="800" b="0" i="0">
                        <a:solidFill>
                          <a:sysClr val="windowText" lastClr="000000"/>
                        </a:solidFill>
                        <a:latin typeface="Cambria Math"/>
                      </a:rPr>
                      <m:t>Cumplimiento</m:t>
                    </m:r>
                    <m:r>
                      <a:rPr lang="es-PE" sz="800" b="0" i="0">
                        <a:solidFill>
                          <a:sysClr val="windowText" lastClr="000000"/>
                        </a:solidFill>
                        <a:latin typeface="Cambria Math"/>
                      </a:rPr>
                      <m:t> (%)=</m:t>
                    </m:r>
                    <m:f>
                      <m:fPr>
                        <m:ctrlP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Lineamientos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𝑐𝑢𝑚𝑝𝑙𝑖𝑑𝑜𝑠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Total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de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lineamientos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estable</m:t>
                        </m:r>
                        <m: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𝑐𝑖𝑑𝑜𝑠</m:t>
                        </m:r>
                      </m:den>
                    </m:f>
                  </m:oMath>
                </m:oMathPara>
              </a14:m>
              <a:endParaRPr lang="es-PE" sz="800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704522" y="1903677"/>
              <a:ext cx="3160643" cy="53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Cumplimiento (%)=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Lineamientos 𝑐𝑢𝑚𝑝𝑙𝑖𝑑𝑜𝑠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)/(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Total de lineamientos estable𝑐𝑖𝑑𝑜𝑠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</a:t>
              </a:r>
              <a:endParaRPr lang="es-PE" sz="800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13252</xdr:colOff>
      <xdr:row>5</xdr:row>
      <xdr:rowOff>21868</xdr:rowOff>
    </xdr:from>
    <xdr:ext cx="3147391" cy="53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3 CuadroTexto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711148" y="2473520"/>
              <a:ext cx="3147391" cy="53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PE" sz="800" b="0" i="0">
                        <a:solidFill>
                          <a:sysClr val="windowText" lastClr="000000"/>
                        </a:solidFill>
                        <a:latin typeface="Cambria Math"/>
                      </a:rPr>
                      <m:t>Cumplimiento</m:t>
                    </m:r>
                    <m:r>
                      <a:rPr lang="es-PE" sz="800" b="0" i="0">
                        <a:solidFill>
                          <a:sysClr val="windowText" lastClr="000000"/>
                        </a:solidFill>
                        <a:latin typeface="Cambria Math"/>
                      </a:rPr>
                      <m:t> (%)=</m:t>
                    </m:r>
                    <m:f>
                      <m:fPr>
                        <m:ctrlP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Lineamientos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𝑐𝑢𝑚𝑝𝑙𝑖𝑑𝑜𝑠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Total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de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lineamientos</m:t>
                        </m:r>
                        <m: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PE" sz="800" b="0" i="0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estable</m:t>
                        </m:r>
                        <m:r>
                          <a:rPr lang="es-PE" sz="800" b="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  <m:t>𝑐𝑖𝑑𝑜𝑠</m:t>
                        </m:r>
                      </m:den>
                    </m:f>
                  </m:oMath>
                </m:oMathPara>
              </a14:m>
              <a:endParaRPr lang="es-PE" sz="800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5" name="3 CuadroTexto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711148" y="2473520"/>
              <a:ext cx="3147391" cy="53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Cumplimiento (%)=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Lineamientos 𝑐𝑢𝑚𝑝𝑙𝑖𝑑𝑜𝑠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)/(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/>
                </a:rPr>
                <a:t>Total de lineamientos estable𝑐𝑖𝑑𝑜𝑠</a:t>
              </a:r>
              <a:r>
                <a:rPr lang="es-PE" sz="8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</a:t>
              </a:r>
              <a:endParaRPr lang="es-PE" sz="800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twoCellAnchor editAs="oneCell">
    <xdr:from>
      <xdr:col>5</xdr:col>
      <xdr:colOff>91774</xdr:colOff>
      <xdr:row>0</xdr:row>
      <xdr:rowOff>76201</xdr:rowOff>
    </xdr:from>
    <xdr:to>
      <xdr:col>5</xdr:col>
      <xdr:colOff>947740</xdr:colOff>
      <xdr:row>0</xdr:row>
      <xdr:rowOff>561976</xdr:rowOff>
    </xdr:to>
    <xdr:pic>
      <xdr:nvPicPr>
        <xdr:cNvPr id="6" name="Google Shape;33;g21354cb4d7c_1_32">
          <a:extLst>
            <a:ext uri="{FF2B5EF4-FFF2-40B4-BE49-F238E27FC236}">
              <a16:creationId xmlns:a16="http://schemas.microsoft.com/office/drawing/2014/main" id="{AF000AB3-A809-07B9-C290-756036BB0A4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r="5037"/>
        <a:stretch/>
      </xdr:blipFill>
      <xdr:spPr>
        <a:xfrm>
          <a:off x="7964187" y="76201"/>
          <a:ext cx="855966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201807</xdr:colOff>
      <xdr:row>0</xdr:row>
      <xdr:rowOff>43070</xdr:rowOff>
    </xdr:from>
    <xdr:to>
      <xdr:col>6</xdr:col>
      <xdr:colOff>781054</xdr:colOff>
      <xdr:row>0</xdr:row>
      <xdr:rowOff>602094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93B7A87-C6D9-B482-127A-310ACD21F3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505" t="8402" r="22465" b="9196"/>
        <a:stretch/>
      </xdr:blipFill>
      <xdr:spPr>
        <a:xfrm>
          <a:off x="9117207" y="43070"/>
          <a:ext cx="579247" cy="559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8</xdr:row>
      <xdr:rowOff>1015</xdr:rowOff>
    </xdr:from>
    <xdr:to>
      <xdr:col>7</xdr:col>
      <xdr:colOff>17319</xdr:colOff>
      <xdr:row>24</xdr:row>
      <xdr:rowOff>24585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134019</xdr:rowOff>
    </xdr:from>
    <xdr:to>
      <xdr:col>15</xdr:col>
      <xdr:colOff>0</xdr:colOff>
      <xdr:row>23</xdr:row>
      <xdr:rowOff>180449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54611</xdr:colOff>
      <xdr:row>7</xdr:row>
      <xdr:rowOff>118779</xdr:rowOff>
    </xdr:from>
    <xdr:to>
      <xdr:col>37</xdr:col>
      <xdr:colOff>0</xdr:colOff>
      <xdr:row>23</xdr:row>
      <xdr:rowOff>180449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62753</xdr:colOff>
      <xdr:row>56</xdr:row>
      <xdr:rowOff>0</xdr:rowOff>
    </xdr:from>
    <xdr:to>
      <xdr:col>8</xdr:col>
      <xdr:colOff>170331</xdr:colOff>
      <xdr:row>86</xdr:row>
      <xdr:rowOff>69273</xdr:rowOff>
    </xdr:to>
    <xdr:graphicFrame macro="">
      <xdr:nvGraphicFramePr>
        <xdr:cNvPr id="13" name="2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7</xdr:row>
      <xdr:rowOff>134019</xdr:rowOff>
    </xdr:from>
    <xdr:to>
      <xdr:col>30</xdr:col>
      <xdr:colOff>0</xdr:colOff>
      <xdr:row>23</xdr:row>
      <xdr:rowOff>180449</xdr:rowOff>
    </xdr:to>
    <xdr:graphicFrame macro="">
      <xdr:nvGraphicFramePr>
        <xdr:cNvPr id="14" name="2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7</xdr:row>
      <xdr:rowOff>118779</xdr:rowOff>
    </xdr:from>
    <xdr:to>
      <xdr:col>23</xdr:col>
      <xdr:colOff>0</xdr:colOff>
      <xdr:row>23</xdr:row>
      <xdr:rowOff>180449</xdr:rowOff>
    </xdr:to>
    <xdr:graphicFrame macro="">
      <xdr:nvGraphicFramePr>
        <xdr:cNvPr id="16" name="2 Gráfico">
          <a:extLst>
            <a:ext uri="{FF2B5EF4-FFF2-40B4-BE49-F238E27FC236}">
              <a16:creationId xmlns:a16="http://schemas.microsoft.com/office/drawing/2014/main" id="{A82194DB-E677-493E-BA27-FA48B765A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70936</xdr:colOff>
      <xdr:row>2</xdr:row>
      <xdr:rowOff>3509</xdr:rowOff>
    </xdr:from>
    <xdr:to>
      <xdr:col>1</xdr:col>
      <xdr:colOff>1219201</xdr:colOff>
      <xdr:row>3</xdr:row>
      <xdr:rowOff>457200</xdr:rowOff>
    </xdr:to>
    <xdr:pic>
      <xdr:nvPicPr>
        <xdr:cNvPr id="18" name="Google Shape;33;g21354cb4d7c_1_32">
          <a:extLst>
            <a:ext uri="{FF2B5EF4-FFF2-40B4-BE49-F238E27FC236}">
              <a16:creationId xmlns:a16="http://schemas.microsoft.com/office/drawing/2014/main" id="{CD38D362-ECCE-470A-B976-04B975596AB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309475" y="500466"/>
          <a:ext cx="1148265" cy="705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1357435</xdr:colOff>
      <xdr:row>1</xdr:row>
      <xdr:rowOff>182412</xdr:rowOff>
    </xdr:from>
    <xdr:to>
      <xdr:col>1</xdr:col>
      <xdr:colOff>2252497</xdr:colOff>
      <xdr:row>3</xdr:row>
      <xdr:rowOff>530086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E3E1B05-3C8D-4427-96FB-9207B10334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1601275" y="426252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9</xdr:col>
      <xdr:colOff>94322</xdr:colOff>
      <xdr:row>1</xdr:row>
      <xdr:rowOff>220455</xdr:rowOff>
    </xdr:from>
    <xdr:to>
      <xdr:col>9</xdr:col>
      <xdr:colOff>1242587</xdr:colOff>
      <xdr:row>3</xdr:row>
      <xdr:rowOff>423134</xdr:rowOff>
    </xdr:to>
    <xdr:pic>
      <xdr:nvPicPr>
        <xdr:cNvPr id="20" name="Google Shape;33;g21354cb4d7c_1_32">
          <a:extLst>
            <a:ext uri="{FF2B5EF4-FFF2-40B4-BE49-F238E27FC236}">
              <a16:creationId xmlns:a16="http://schemas.microsoft.com/office/drawing/2014/main" id="{80E824DA-05A5-4F43-BBEB-0681B1A2AA2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9686557" y="462502"/>
          <a:ext cx="1148265" cy="704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1380821</xdr:colOff>
      <xdr:row>1</xdr:row>
      <xdr:rowOff>148346</xdr:rowOff>
    </xdr:from>
    <xdr:to>
      <xdr:col>9</xdr:col>
      <xdr:colOff>2275883</xdr:colOff>
      <xdr:row>3</xdr:row>
      <xdr:rowOff>496020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56747DD5-FAA4-4AA4-B7CD-4062FFD893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10973056" y="390393"/>
          <a:ext cx="895062" cy="849698"/>
        </a:xfrm>
        <a:prstGeom prst="rect">
          <a:avLst/>
        </a:prstGeom>
      </xdr:spPr>
    </xdr:pic>
    <xdr:clientData/>
  </xdr:twoCellAnchor>
  <xdr:twoCellAnchor editAs="oneCell">
    <xdr:from>
      <xdr:col>17</xdr:col>
      <xdr:colOff>67427</xdr:colOff>
      <xdr:row>1</xdr:row>
      <xdr:rowOff>247350</xdr:rowOff>
    </xdr:from>
    <xdr:to>
      <xdr:col>17</xdr:col>
      <xdr:colOff>1215692</xdr:colOff>
      <xdr:row>3</xdr:row>
      <xdr:rowOff>450029</xdr:rowOff>
    </xdr:to>
    <xdr:pic>
      <xdr:nvPicPr>
        <xdr:cNvPr id="22" name="Google Shape;33;g21354cb4d7c_1_32">
          <a:extLst>
            <a:ext uri="{FF2B5EF4-FFF2-40B4-BE49-F238E27FC236}">
              <a16:creationId xmlns:a16="http://schemas.microsoft.com/office/drawing/2014/main" id="{85C805D7-D81A-48C5-8A54-59781D252E2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18991921" y="489397"/>
          <a:ext cx="1148265" cy="704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1353926</xdr:colOff>
      <xdr:row>1</xdr:row>
      <xdr:rowOff>175241</xdr:rowOff>
    </xdr:from>
    <xdr:to>
      <xdr:col>17</xdr:col>
      <xdr:colOff>2248988</xdr:colOff>
      <xdr:row>3</xdr:row>
      <xdr:rowOff>522915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C1B57394-747A-40D2-9456-80497C35A8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20278420" y="417288"/>
          <a:ext cx="895062" cy="849698"/>
        </a:xfrm>
        <a:prstGeom prst="rect">
          <a:avLst/>
        </a:prstGeom>
      </xdr:spPr>
    </xdr:pic>
    <xdr:clientData/>
  </xdr:twoCellAnchor>
  <xdr:twoCellAnchor editAs="oneCell">
    <xdr:from>
      <xdr:col>25</xdr:col>
      <xdr:colOff>67428</xdr:colOff>
      <xdr:row>2</xdr:row>
      <xdr:rowOff>5303</xdr:rowOff>
    </xdr:from>
    <xdr:to>
      <xdr:col>25</xdr:col>
      <xdr:colOff>1215693</xdr:colOff>
      <xdr:row>3</xdr:row>
      <xdr:rowOff>458994</xdr:rowOff>
    </xdr:to>
    <xdr:pic>
      <xdr:nvPicPr>
        <xdr:cNvPr id="24" name="Google Shape;33;g21354cb4d7c_1_32">
          <a:extLst>
            <a:ext uri="{FF2B5EF4-FFF2-40B4-BE49-F238E27FC236}">
              <a16:creationId xmlns:a16="http://schemas.microsoft.com/office/drawing/2014/main" id="{58661215-374D-4B71-BB80-40B3B30AE76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28915852" y="498362"/>
          <a:ext cx="1148265" cy="704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1353927</xdr:colOff>
      <xdr:row>1</xdr:row>
      <xdr:rowOff>184206</xdr:rowOff>
    </xdr:from>
    <xdr:to>
      <xdr:col>25</xdr:col>
      <xdr:colOff>2248989</xdr:colOff>
      <xdr:row>3</xdr:row>
      <xdr:rowOff>531880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57047FD6-0FB5-41B8-B4C0-0CE7A8158C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30202351" y="426253"/>
          <a:ext cx="895062" cy="849698"/>
        </a:xfrm>
        <a:prstGeom prst="rect">
          <a:avLst/>
        </a:prstGeom>
      </xdr:spPr>
    </xdr:pic>
    <xdr:clientData/>
  </xdr:twoCellAnchor>
  <xdr:twoCellAnchor editAs="oneCell">
    <xdr:from>
      <xdr:col>32</xdr:col>
      <xdr:colOff>112250</xdr:colOff>
      <xdr:row>1</xdr:row>
      <xdr:rowOff>238387</xdr:rowOff>
    </xdr:from>
    <xdr:to>
      <xdr:col>32</xdr:col>
      <xdr:colOff>1260515</xdr:colOff>
      <xdr:row>3</xdr:row>
      <xdr:rowOff>441066</xdr:rowOff>
    </xdr:to>
    <xdr:pic>
      <xdr:nvPicPr>
        <xdr:cNvPr id="26" name="Google Shape;33;g21354cb4d7c_1_32">
          <a:extLst>
            <a:ext uri="{FF2B5EF4-FFF2-40B4-BE49-F238E27FC236}">
              <a16:creationId xmlns:a16="http://schemas.microsoft.com/office/drawing/2014/main" id="{5FC8AE24-E6CB-4210-A048-39556AFE168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36616532" y="480434"/>
          <a:ext cx="1148265" cy="704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1398749</xdr:colOff>
      <xdr:row>1</xdr:row>
      <xdr:rowOff>166278</xdr:rowOff>
    </xdr:from>
    <xdr:to>
      <xdr:col>32</xdr:col>
      <xdr:colOff>2293811</xdr:colOff>
      <xdr:row>3</xdr:row>
      <xdr:rowOff>513952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9179511-20A7-487D-BA5F-A8E353E641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37903031" y="408325"/>
          <a:ext cx="895062" cy="849698"/>
        </a:xfrm>
        <a:prstGeom prst="rect">
          <a:avLst/>
        </a:prstGeom>
      </xdr:spPr>
    </xdr:pic>
    <xdr:clientData/>
  </xdr:twoCellAnchor>
  <xdr:twoCellAnchor editAs="oneCell">
    <xdr:from>
      <xdr:col>1</xdr:col>
      <xdr:colOff>43543</xdr:colOff>
      <xdr:row>45</xdr:row>
      <xdr:rowOff>158554</xdr:rowOff>
    </xdr:from>
    <xdr:to>
      <xdr:col>1</xdr:col>
      <xdr:colOff>1191808</xdr:colOff>
      <xdr:row>47</xdr:row>
      <xdr:rowOff>361874</xdr:rowOff>
    </xdr:to>
    <xdr:pic>
      <xdr:nvPicPr>
        <xdr:cNvPr id="28" name="Google Shape;33;g21354cb4d7c_1_32">
          <a:extLst>
            <a:ext uri="{FF2B5EF4-FFF2-40B4-BE49-F238E27FC236}">
              <a16:creationId xmlns:a16="http://schemas.microsoft.com/office/drawing/2014/main" id="{C258B467-A84B-4BF0-8B3E-DFD45A638EC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348343" y="13939868"/>
          <a:ext cx="1148265" cy="7040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1330042</xdr:colOff>
      <xdr:row>45</xdr:row>
      <xdr:rowOff>87086</xdr:rowOff>
    </xdr:from>
    <xdr:to>
      <xdr:col>1</xdr:col>
      <xdr:colOff>2225104</xdr:colOff>
      <xdr:row>47</xdr:row>
      <xdr:rowOff>434760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5B16F32-E805-4AEC-B793-4514E1CFFA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1634842" y="13868400"/>
          <a:ext cx="895062" cy="848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8</xdr:row>
      <xdr:rowOff>1015</xdr:rowOff>
    </xdr:from>
    <xdr:to>
      <xdr:col>7</xdr:col>
      <xdr:colOff>17319</xdr:colOff>
      <xdr:row>24</xdr:row>
      <xdr:rowOff>24585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3B467D9-DBAA-413E-9C03-4384CE217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134019</xdr:rowOff>
    </xdr:from>
    <xdr:to>
      <xdr:col>15</xdr:col>
      <xdr:colOff>0</xdr:colOff>
      <xdr:row>23</xdr:row>
      <xdr:rowOff>180449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FB9CDCD2-BBDB-4D7E-9ED2-07B5A115D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54611</xdr:colOff>
      <xdr:row>7</xdr:row>
      <xdr:rowOff>118779</xdr:rowOff>
    </xdr:from>
    <xdr:to>
      <xdr:col>37</xdr:col>
      <xdr:colOff>0</xdr:colOff>
      <xdr:row>23</xdr:row>
      <xdr:rowOff>180449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4037DCF0-3B96-4DAC-8F4B-AD53A2B2A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225135</xdr:colOff>
      <xdr:row>56</xdr:row>
      <xdr:rowOff>0</xdr:rowOff>
    </xdr:from>
    <xdr:to>
      <xdr:col>9</xdr:col>
      <xdr:colOff>0</xdr:colOff>
      <xdr:row>86</xdr:row>
      <xdr:rowOff>69273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4B109DE4-FCAE-44CC-B545-42CF3CF38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7</xdr:row>
      <xdr:rowOff>134019</xdr:rowOff>
    </xdr:from>
    <xdr:to>
      <xdr:col>30</xdr:col>
      <xdr:colOff>0</xdr:colOff>
      <xdr:row>23</xdr:row>
      <xdr:rowOff>180449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BBC3202F-3137-45DA-9A91-E49E1B973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7</xdr:row>
      <xdr:rowOff>118779</xdr:rowOff>
    </xdr:from>
    <xdr:to>
      <xdr:col>23</xdr:col>
      <xdr:colOff>0</xdr:colOff>
      <xdr:row>23</xdr:row>
      <xdr:rowOff>180449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7C791E3C-F219-45E9-8616-297E0B9FD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70936</xdr:colOff>
      <xdr:row>2</xdr:row>
      <xdr:rowOff>3509</xdr:rowOff>
    </xdr:from>
    <xdr:to>
      <xdr:col>1</xdr:col>
      <xdr:colOff>1219201</xdr:colOff>
      <xdr:row>3</xdr:row>
      <xdr:rowOff>457200</xdr:rowOff>
    </xdr:to>
    <xdr:pic>
      <xdr:nvPicPr>
        <xdr:cNvPr id="8" name="Google Shape;33;g21354cb4d7c_1_32">
          <a:extLst>
            <a:ext uri="{FF2B5EF4-FFF2-40B4-BE49-F238E27FC236}">
              <a16:creationId xmlns:a16="http://schemas.microsoft.com/office/drawing/2014/main" id="{658EB931-C47E-4E3A-9666-FB99C790677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375736" y="498809"/>
          <a:ext cx="1148265" cy="705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1357435</xdr:colOff>
      <xdr:row>1</xdr:row>
      <xdr:rowOff>182412</xdr:rowOff>
    </xdr:from>
    <xdr:to>
      <xdr:col>1</xdr:col>
      <xdr:colOff>2252497</xdr:colOff>
      <xdr:row>3</xdr:row>
      <xdr:rowOff>530086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14F55F4-03FE-4D6C-BB3A-5D896F96D4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1662235" y="426252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9</xdr:col>
      <xdr:colOff>94322</xdr:colOff>
      <xdr:row>1</xdr:row>
      <xdr:rowOff>220455</xdr:rowOff>
    </xdr:from>
    <xdr:to>
      <xdr:col>9</xdr:col>
      <xdr:colOff>1242587</xdr:colOff>
      <xdr:row>3</xdr:row>
      <xdr:rowOff>423134</xdr:rowOff>
    </xdr:to>
    <xdr:pic>
      <xdr:nvPicPr>
        <xdr:cNvPr id="10" name="Google Shape;33;g21354cb4d7c_1_32">
          <a:extLst>
            <a:ext uri="{FF2B5EF4-FFF2-40B4-BE49-F238E27FC236}">
              <a16:creationId xmlns:a16="http://schemas.microsoft.com/office/drawing/2014/main" id="{3AFC0A9F-1A2C-47C3-B2E9-C613DD241F0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9748862" y="464295"/>
          <a:ext cx="1148265" cy="705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1380821</xdr:colOff>
      <xdr:row>1</xdr:row>
      <xdr:rowOff>148346</xdr:rowOff>
    </xdr:from>
    <xdr:to>
      <xdr:col>9</xdr:col>
      <xdr:colOff>2275883</xdr:colOff>
      <xdr:row>3</xdr:row>
      <xdr:rowOff>496020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EA0593A-1B37-4ACE-B81C-80288C7C88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11035361" y="392186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17</xdr:col>
      <xdr:colOff>67427</xdr:colOff>
      <xdr:row>1</xdr:row>
      <xdr:rowOff>247350</xdr:rowOff>
    </xdr:from>
    <xdr:to>
      <xdr:col>17</xdr:col>
      <xdr:colOff>1215692</xdr:colOff>
      <xdr:row>3</xdr:row>
      <xdr:rowOff>450029</xdr:rowOff>
    </xdr:to>
    <xdr:pic>
      <xdr:nvPicPr>
        <xdr:cNvPr id="12" name="Google Shape;33;g21354cb4d7c_1_32">
          <a:extLst>
            <a:ext uri="{FF2B5EF4-FFF2-40B4-BE49-F238E27FC236}">
              <a16:creationId xmlns:a16="http://schemas.microsoft.com/office/drawing/2014/main" id="{CED0F3C6-834D-429F-89ED-744D5905462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19071707" y="491190"/>
          <a:ext cx="1148265" cy="705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1353926</xdr:colOff>
      <xdr:row>1</xdr:row>
      <xdr:rowOff>175241</xdr:rowOff>
    </xdr:from>
    <xdr:to>
      <xdr:col>17</xdr:col>
      <xdr:colOff>2248988</xdr:colOff>
      <xdr:row>3</xdr:row>
      <xdr:rowOff>522915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9024E987-D2C7-4B51-8B44-94184113F0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20358206" y="419081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25</xdr:col>
      <xdr:colOff>67428</xdr:colOff>
      <xdr:row>2</xdr:row>
      <xdr:rowOff>5303</xdr:rowOff>
    </xdr:from>
    <xdr:to>
      <xdr:col>25</xdr:col>
      <xdr:colOff>1215693</xdr:colOff>
      <xdr:row>3</xdr:row>
      <xdr:rowOff>458994</xdr:rowOff>
    </xdr:to>
    <xdr:pic>
      <xdr:nvPicPr>
        <xdr:cNvPr id="14" name="Google Shape;33;g21354cb4d7c_1_32">
          <a:extLst>
            <a:ext uri="{FF2B5EF4-FFF2-40B4-BE49-F238E27FC236}">
              <a16:creationId xmlns:a16="http://schemas.microsoft.com/office/drawing/2014/main" id="{B64EE56F-E834-444A-A978-2681D2CD5C9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28421448" y="500603"/>
          <a:ext cx="1148265" cy="705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1353927</xdr:colOff>
      <xdr:row>1</xdr:row>
      <xdr:rowOff>184206</xdr:rowOff>
    </xdr:from>
    <xdr:to>
      <xdr:col>25</xdr:col>
      <xdr:colOff>2248989</xdr:colOff>
      <xdr:row>3</xdr:row>
      <xdr:rowOff>531880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07B7B-79EB-44F3-9AA8-A2A9A490EE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29707947" y="428046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32</xdr:col>
      <xdr:colOff>112250</xdr:colOff>
      <xdr:row>1</xdr:row>
      <xdr:rowOff>238387</xdr:rowOff>
    </xdr:from>
    <xdr:to>
      <xdr:col>32</xdr:col>
      <xdr:colOff>1260515</xdr:colOff>
      <xdr:row>3</xdr:row>
      <xdr:rowOff>441066</xdr:rowOff>
    </xdr:to>
    <xdr:pic>
      <xdr:nvPicPr>
        <xdr:cNvPr id="16" name="Google Shape;33;g21354cb4d7c_1_32">
          <a:extLst>
            <a:ext uri="{FF2B5EF4-FFF2-40B4-BE49-F238E27FC236}">
              <a16:creationId xmlns:a16="http://schemas.microsoft.com/office/drawing/2014/main" id="{1A5D5C9A-CED0-4BC1-B876-2FC3A9576A3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36726350" y="482227"/>
          <a:ext cx="1148265" cy="705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1398749</xdr:colOff>
      <xdr:row>1</xdr:row>
      <xdr:rowOff>166278</xdr:rowOff>
    </xdr:from>
    <xdr:to>
      <xdr:col>32</xdr:col>
      <xdr:colOff>2293811</xdr:colOff>
      <xdr:row>3</xdr:row>
      <xdr:rowOff>513952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F9BF6C5-9403-4156-9C5F-EA07609C50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38012849" y="410118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1</xdr:col>
      <xdr:colOff>43543</xdr:colOff>
      <xdr:row>45</xdr:row>
      <xdr:rowOff>158554</xdr:rowOff>
    </xdr:from>
    <xdr:to>
      <xdr:col>1</xdr:col>
      <xdr:colOff>1191808</xdr:colOff>
      <xdr:row>47</xdr:row>
      <xdr:rowOff>361874</xdr:rowOff>
    </xdr:to>
    <xdr:pic>
      <xdr:nvPicPr>
        <xdr:cNvPr id="18" name="Google Shape;33;g21354cb4d7c_1_32">
          <a:extLst>
            <a:ext uri="{FF2B5EF4-FFF2-40B4-BE49-F238E27FC236}">
              <a16:creationId xmlns:a16="http://schemas.microsoft.com/office/drawing/2014/main" id="{B16EB413-7314-41E8-8F02-93F8FC8B343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348343" y="13882174"/>
          <a:ext cx="1148265" cy="706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1330042</xdr:colOff>
      <xdr:row>45</xdr:row>
      <xdr:rowOff>87086</xdr:rowOff>
    </xdr:from>
    <xdr:to>
      <xdr:col>1</xdr:col>
      <xdr:colOff>2225104</xdr:colOff>
      <xdr:row>47</xdr:row>
      <xdr:rowOff>434760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F6A4C12-2B25-49AC-B423-6319F2841B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1634842" y="13810706"/>
          <a:ext cx="895062" cy="850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8</xdr:row>
      <xdr:rowOff>1015</xdr:rowOff>
    </xdr:from>
    <xdr:to>
      <xdr:col>7</xdr:col>
      <xdr:colOff>17319</xdr:colOff>
      <xdr:row>24</xdr:row>
      <xdr:rowOff>24585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7E57FBBA-A319-4B2D-8FBC-349076A7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134019</xdr:rowOff>
    </xdr:from>
    <xdr:to>
      <xdr:col>15</xdr:col>
      <xdr:colOff>0</xdr:colOff>
      <xdr:row>23</xdr:row>
      <xdr:rowOff>180449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9C019818-9F2C-4F36-AA61-AEB66587A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54611</xdr:colOff>
      <xdr:row>7</xdr:row>
      <xdr:rowOff>118779</xdr:rowOff>
    </xdr:from>
    <xdr:to>
      <xdr:col>37</xdr:col>
      <xdr:colOff>0</xdr:colOff>
      <xdr:row>23</xdr:row>
      <xdr:rowOff>180449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B308AEE4-746B-4C64-85FF-DA49D1C07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225135</xdr:colOff>
      <xdr:row>56</xdr:row>
      <xdr:rowOff>0</xdr:rowOff>
    </xdr:from>
    <xdr:to>
      <xdr:col>9</xdr:col>
      <xdr:colOff>0</xdr:colOff>
      <xdr:row>86</xdr:row>
      <xdr:rowOff>69273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3182855C-75FD-4811-87E7-F0D474FC1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7</xdr:row>
      <xdr:rowOff>134019</xdr:rowOff>
    </xdr:from>
    <xdr:to>
      <xdr:col>30</xdr:col>
      <xdr:colOff>0</xdr:colOff>
      <xdr:row>23</xdr:row>
      <xdr:rowOff>180449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2FF54141-BD77-47C6-B48D-8DF85551B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7</xdr:row>
      <xdr:rowOff>118779</xdr:rowOff>
    </xdr:from>
    <xdr:to>
      <xdr:col>23</xdr:col>
      <xdr:colOff>0</xdr:colOff>
      <xdr:row>23</xdr:row>
      <xdr:rowOff>180449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7B492890-56EC-46F7-9E1A-2D74FED02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70936</xdr:colOff>
      <xdr:row>2</xdr:row>
      <xdr:rowOff>3509</xdr:rowOff>
    </xdr:from>
    <xdr:to>
      <xdr:col>1</xdr:col>
      <xdr:colOff>1219201</xdr:colOff>
      <xdr:row>3</xdr:row>
      <xdr:rowOff>457200</xdr:rowOff>
    </xdr:to>
    <xdr:pic>
      <xdr:nvPicPr>
        <xdr:cNvPr id="8" name="Google Shape;33;g21354cb4d7c_1_32">
          <a:extLst>
            <a:ext uri="{FF2B5EF4-FFF2-40B4-BE49-F238E27FC236}">
              <a16:creationId xmlns:a16="http://schemas.microsoft.com/office/drawing/2014/main" id="{4F227DEC-82A6-430C-9E34-D45B7E40438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375736" y="498809"/>
          <a:ext cx="1148265" cy="705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1357435</xdr:colOff>
      <xdr:row>1</xdr:row>
      <xdr:rowOff>182412</xdr:rowOff>
    </xdr:from>
    <xdr:to>
      <xdr:col>1</xdr:col>
      <xdr:colOff>2252497</xdr:colOff>
      <xdr:row>3</xdr:row>
      <xdr:rowOff>530086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7BDCA64-CE66-40D5-8B92-75C37B4376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1662235" y="426252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9</xdr:col>
      <xdr:colOff>94322</xdr:colOff>
      <xdr:row>1</xdr:row>
      <xdr:rowOff>220455</xdr:rowOff>
    </xdr:from>
    <xdr:to>
      <xdr:col>9</xdr:col>
      <xdr:colOff>1242587</xdr:colOff>
      <xdr:row>3</xdr:row>
      <xdr:rowOff>423134</xdr:rowOff>
    </xdr:to>
    <xdr:pic>
      <xdr:nvPicPr>
        <xdr:cNvPr id="10" name="Google Shape;33;g21354cb4d7c_1_32">
          <a:extLst>
            <a:ext uri="{FF2B5EF4-FFF2-40B4-BE49-F238E27FC236}">
              <a16:creationId xmlns:a16="http://schemas.microsoft.com/office/drawing/2014/main" id="{CB8A03AB-C198-417D-A891-920837907B1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9748862" y="464295"/>
          <a:ext cx="1148265" cy="705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1380821</xdr:colOff>
      <xdr:row>1</xdr:row>
      <xdr:rowOff>148346</xdr:rowOff>
    </xdr:from>
    <xdr:to>
      <xdr:col>9</xdr:col>
      <xdr:colOff>2275883</xdr:colOff>
      <xdr:row>3</xdr:row>
      <xdr:rowOff>496020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8A75FEE-2F78-44CC-92C8-503A3D79F5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11035361" y="392186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17</xdr:col>
      <xdr:colOff>67427</xdr:colOff>
      <xdr:row>1</xdr:row>
      <xdr:rowOff>247350</xdr:rowOff>
    </xdr:from>
    <xdr:to>
      <xdr:col>17</xdr:col>
      <xdr:colOff>1215692</xdr:colOff>
      <xdr:row>3</xdr:row>
      <xdr:rowOff>450029</xdr:rowOff>
    </xdr:to>
    <xdr:pic>
      <xdr:nvPicPr>
        <xdr:cNvPr id="12" name="Google Shape;33;g21354cb4d7c_1_32">
          <a:extLst>
            <a:ext uri="{FF2B5EF4-FFF2-40B4-BE49-F238E27FC236}">
              <a16:creationId xmlns:a16="http://schemas.microsoft.com/office/drawing/2014/main" id="{C57F5854-3CE8-4B2E-B180-19BF33C5319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19071707" y="491190"/>
          <a:ext cx="1148265" cy="705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1353926</xdr:colOff>
      <xdr:row>1</xdr:row>
      <xdr:rowOff>175241</xdr:rowOff>
    </xdr:from>
    <xdr:to>
      <xdr:col>17</xdr:col>
      <xdr:colOff>2248988</xdr:colOff>
      <xdr:row>3</xdr:row>
      <xdr:rowOff>522915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2E5DDD7-F900-4BEC-8F36-8F0EFE6D55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20358206" y="419081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25</xdr:col>
      <xdr:colOff>67428</xdr:colOff>
      <xdr:row>2</xdr:row>
      <xdr:rowOff>5303</xdr:rowOff>
    </xdr:from>
    <xdr:to>
      <xdr:col>25</xdr:col>
      <xdr:colOff>1215693</xdr:colOff>
      <xdr:row>3</xdr:row>
      <xdr:rowOff>458994</xdr:rowOff>
    </xdr:to>
    <xdr:pic>
      <xdr:nvPicPr>
        <xdr:cNvPr id="14" name="Google Shape;33;g21354cb4d7c_1_32">
          <a:extLst>
            <a:ext uri="{FF2B5EF4-FFF2-40B4-BE49-F238E27FC236}">
              <a16:creationId xmlns:a16="http://schemas.microsoft.com/office/drawing/2014/main" id="{27EC7284-3A63-4B2F-8519-8A7555A4851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28421448" y="500603"/>
          <a:ext cx="1148265" cy="705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1353927</xdr:colOff>
      <xdr:row>1</xdr:row>
      <xdr:rowOff>184206</xdr:rowOff>
    </xdr:from>
    <xdr:to>
      <xdr:col>25</xdr:col>
      <xdr:colOff>2248989</xdr:colOff>
      <xdr:row>3</xdr:row>
      <xdr:rowOff>531880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8FDEBEC-B1BE-4111-81F5-71E0BF1998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29707947" y="428046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32</xdr:col>
      <xdr:colOff>112250</xdr:colOff>
      <xdr:row>1</xdr:row>
      <xdr:rowOff>238387</xdr:rowOff>
    </xdr:from>
    <xdr:to>
      <xdr:col>32</xdr:col>
      <xdr:colOff>1260515</xdr:colOff>
      <xdr:row>3</xdr:row>
      <xdr:rowOff>441066</xdr:rowOff>
    </xdr:to>
    <xdr:pic>
      <xdr:nvPicPr>
        <xdr:cNvPr id="16" name="Google Shape;33;g21354cb4d7c_1_32">
          <a:extLst>
            <a:ext uri="{FF2B5EF4-FFF2-40B4-BE49-F238E27FC236}">
              <a16:creationId xmlns:a16="http://schemas.microsoft.com/office/drawing/2014/main" id="{1F0A86EA-4494-4CE7-A478-F2C9C75E5E9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36726350" y="482227"/>
          <a:ext cx="1148265" cy="705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1398749</xdr:colOff>
      <xdr:row>1</xdr:row>
      <xdr:rowOff>166278</xdr:rowOff>
    </xdr:from>
    <xdr:to>
      <xdr:col>32</xdr:col>
      <xdr:colOff>2293811</xdr:colOff>
      <xdr:row>3</xdr:row>
      <xdr:rowOff>513952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E4A21DC4-145F-4CD9-B3CC-8C45C1F87F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38012849" y="410118"/>
          <a:ext cx="895062" cy="850594"/>
        </a:xfrm>
        <a:prstGeom prst="rect">
          <a:avLst/>
        </a:prstGeom>
      </xdr:spPr>
    </xdr:pic>
    <xdr:clientData/>
  </xdr:twoCellAnchor>
  <xdr:twoCellAnchor editAs="oneCell">
    <xdr:from>
      <xdr:col>1</xdr:col>
      <xdr:colOff>43543</xdr:colOff>
      <xdr:row>45</xdr:row>
      <xdr:rowOff>158554</xdr:rowOff>
    </xdr:from>
    <xdr:to>
      <xdr:col>1</xdr:col>
      <xdr:colOff>1191808</xdr:colOff>
      <xdr:row>47</xdr:row>
      <xdr:rowOff>361874</xdr:rowOff>
    </xdr:to>
    <xdr:pic>
      <xdr:nvPicPr>
        <xdr:cNvPr id="18" name="Google Shape;33;g21354cb4d7c_1_32">
          <a:extLst>
            <a:ext uri="{FF2B5EF4-FFF2-40B4-BE49-F238E27FC236}">
              <a16:creationId xmlns:a16="http://schemas.microsoft.com/office/drawing/2014/main" id="{B2446CD1-63BA-447B-A833-FC13E2EE8B8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r="5037"/>
        <a:stretch/>
      </xdr:blipFill>
      <xdr:spPr>
        <a:xfrm>
          <a:off x="348343" y="14270794"/>
          <a:ext cx="1148265" cy="706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1330042</xdr:colOff>
      <xdr:row>45</xdr:row>
      <xdr:rowOff>87086</xdr:rowOff>
    </xdr:from>
    <xdr:to>
      <xdr:col>1</xdr:col>
      <xdr:colOff>2225104</xdr:colOff>
      <xdr:row>47</xdr:row>
      <xdr:rowOff>434760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4EB0FA30-0C24-4128-A2A9-08980317C7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505" t="8402" r="22465" b="9196"/>
        <a:stretch/>
      </xdr:blipFill>
      <xdr:spPr>
        <a:xfrm>
          <a:off x="1634842" y="14199326"/>
          <a:ext cx="895062" cy="850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49260</xdr:colOff>
      <xdr:row>7</xdr:row>
      <xdr:rowOff>105495</xdr:rowOff>
    </xdr:from>
    <xdr:to>
      <xdr:col>5</xdr:col>
      <xdr:colOff>42784</xdr:colOff>
      <xdr:row>23</xdr:row>
      <xdr:rowOff>151925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44826</xdr:colOff>
      <xdr:row>1</xdr:row>
      <xdr:rowOff>89646</xdr:rowOff>
    </xdr:from>
    <xdr:to>
      <xdr:col>2</xdr:col>
      <xdr:colOff>2196354</xdr:colOff>
      <xdr:row>3</xdr:row>
      <xdr:rowOff>100204</xdr:rowOff>
    </xdr:to>
    <xdr:pic>
      <xdr:nvPicPr>
        <xdr:cNvPr id="3" name="Imagen 2" descr="Resultado de imagen para FONDEPES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47" b="32912"/>
        <a:stretch/>
      </xdr:blipFill>
      <xdr:spPr bwMode="auto">
        <a:xfrm>
          <a:off x="540126" y="327771"/>
          <a:ext cx="2151528" cy="41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714374</xdr:colOff>
      <xdr:row>7</xdr:row>
      <xdr:rowOff>122813</xdr:rowOff>
    </xdr:from>
    <xdr:to>
      <xdr:col>10</xdr:col>
      <xdr:colOff>0</xdr:colOff>
      <xdr:row>23</xdr:row>
      <xdr:rowOff>169243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7</xdr:col>
      <xdr:colOff>44826</xdr:colOff>
      <xdr:row>1</xdr:row>
      <xdr:rowOff>89646</xdr:rowOff>
    </xdr:from>
    <xdr:ext cx="2151528" cy="367746"/>
    <xdr:pic>
      <xdr:nvPicPr>
        <xdr:cNvPr id="5" name="Imagen 4" descr="Resultado de imagen para FONDEPES 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47" b="32912"/>
        <a:stretch/>
      </xdr:blipFill>
      <xdr:spPr bwMode="auto">
        <a:xfrm>
          <a:off x="521076" y="327771"/>
          <a:ext cx="2151528" cy="367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739823</xdr:colOff>
      <xdr:row>7</xdr:row>
      <xdr:rowOff>99000</xdr:rowOff>
    </xdr:from>
    <xdr:to>
      <xdr:col>15</xdr:col>
      <xdr:colOff>0</xdr:colOff>
      <xdr:row>23</xdr:row>
      <xdr:rowOff>145430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12</xdr:col>
      <xdr:colOff>44826</xdr:colOff>
      <xdr:row>1</xdr:row>
      <xdr:rowOff>89646</xdr:rowOff>
    </xdr:from>
    <xdr:ext cx="2151528" cy="367746"/>
    <xdr:pic>
      <xdr:nvPicPr>
        <xdr:cNvPr id="7" name="Imagen 6" descr="Resultado de imagen para FONDEPES LOG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47" b="32912"/>
        <a:stretch/>
      </xdr:blipFill>
      <xdr:spPr bwMode="auto">
        <a:xfrm>
          <a:off x="521076" y="327771"/>
          <a:ext cx="2151528" cy="367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738187</xdr:colOff>
      <xdr:row>7</xdr:row>
      <xdr:rowOff>122813</xdr:rowOff>
    </xdr:from>
    <xdr:to>
      <xdr:col>20</xdr:col>
      <xdr:colOff>0</xdr:colOff>
      <xdr:row>23</xdr:row>
      <xdr:rowOff>169243</xdr:rowOff>
    </xdr:to>
    <xdr:graphicFrame macro="">
      <xdr:nvGraphicFramePr>
        <xdr:cNvPr id="8" name="2 Gráfic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17</xdr:col>
      <xdr:colOff>44826</xdr:colOff>
      <xdr:row>1</xdr:row>
      <xdr:rowOff>89646</xdr:rowOff>
    </xdr:from>
    <xdr:ext cx="2151528" cy="367746"/>
    <xdr:pic>
      <xdr:nvPicPr>
        <xdr:cNvPr id="9" name="Imagen 8" descr="Resultado de imagen para FONDEPES LOG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47" b="32912"/>
        <a:stretch/>
      </xdr:blipFill>
      <xdr:spPr bwMode="auto">
        <a:xfrm>
          <a:off x="521076" y="327771"/>
          <a:ext cx="2151528" cy="367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44826</xdr:colOff>
      <xdr:row>47</xdr:row>
      <xdr:rowOff>89646</xdr:rowOff>
    </xdr:from>
    <xdr:ext cx="2151528" cy="404546"/>
    <xdr:pic>
      <xdr:nvPicPr>
        <xdr:cNvPr id="12" name="Imagen 11" descr="Resultado de imagen para FONDEPES LOG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47" b="32912"/>
        <a:stretch/>
      </xdr:blipFill>
      <xdr:spPr bwMode="auto">
        <a:xfrm>
          <a:off x="540126" y="14148546"/>
          <a:ext cx="2151528" cy="40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225135</xdr:colOff>
      <xdr:row>55</xdr:row>
      <xdr:rowOff>0</xdr:rowOff>
    </xdr:from>
    <xdr:to>
      <xdr:col>5</xdr:col>
      <xdr:colOff>1056408</xdr:colOff>
      <xdr:row>85</xdr:row>
      <xdr:rowOff>69273</xdr:rowOff>
    </xdr:to>
    <xdr:graphicFrame macro="">
      <xdr:nvGraphicFramePr>
        <xdr:cNvPr id="13" name="2 Gráfic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G7"/>
  <sheetViews>
    <sheetView showGridLines="0" view="pageBreakPreview" zoomScaleNormal="100" zoomScaleSheetLayoutView="100" workbookViewId="0">
      <selection activeCell="E10" sqref="E10"/>
    </sheetView>
  </sheetViews>
  <sheetFormatPr baseColWidth="10" defaultRowHeight="14.4" x14ac:dyDescent="0.3"/>
  <cols>
    <col min="1" max="1" width="1.77734375" customWidth="1"/>
    <col min="2" max="2" width="14.21875" bestFit="1" customWidth="1"/>
    <col min="3" max="3" width="16" customWidth="1"/>
    <col min="4" max="4" width="36.5546875" customWidth="1"/>
    <col min="5" max="5" width="46.21875" customWidth="1"/>
    <col min="6" max="6" width="15.21875" customWidth="1"/>
    <col min="7" max="7" width="14.77734375" customWidth="1"/>
    <col min="8" max="8" width="1.77734375" customWidth="1"/>
  </cols>
  <sheetData>
    <row r="1" spans="2:7" ht="50.4" customHeight="1" x14ac:dyDescent="0.3">
      <c r="B1" s="117" t="s">
        <v>70</v>
      </c>
      <c r="C1" s="117"/>
      <c r="D1" s="117"/>
      <c r="E1" s="117"/>
      <c r="F1" s="116"/>
      <c r="G1" s="116"/>
    </row>
    <row r="2" spans="2:7" ht="15" customHeight="1" x14ac:dyDescent="0.3">
      <c r="B2" s="60" t="s">
        <v>64</v>
      </c>
      <c r="C2" s="60" t="s">
        <v>65</v>
      </c>
      <c r="D2" s="60" t="s">
        <v>66</v>
      </c>
      <c r="E2" s="60" t="s">
        <v>67</v>
      </c>
      <c r="F2" s="60" t="s">
        <v>68</v>
      </c>
      <c r="G2" s="60" t="s">
        <v>69</v>
      </c>
    </row>
    <row r="3" spans="2:7" ht="45" customHeight="1" x14ac:dyDescent="0.3">
      <c r="B3" s="61" t="s">
        <v>4</v>
      </c>
      <c r="C3" s="62" t="s">
        <v>5</v>
      </c>
      <c r="D3" s="62" t="s">
        <v>6</v>
      </c>
      <c r="E3" s="62"/>
      <c r="F3" s="63">
        <v>0.92</v>
      </c>
      <c r="G3" s="62" t="s">
        <v>7</v>
      </c>
    </row>
    <row r="4" spans="2:7" ht="45" customHeight="1" x14ac:dyDescent="0.3">
      <c r="B4" s="61" t="s">
        <v>29</v>
      </c>
      <c r="C4" s="62" t="s">
        <v>50</v>
      </c>
      <c r="D4" s="62" t="s">
        <v>6</v>
      </c>
      <c r="E4" s="62"/>
      <c r="F4" s="63">
        <v>0.9</v>
      </c>
      <c r="G4" s="62" t="s">
        <v>7</v>
      </c>
    </row>
    <row r="5" spans="2:7" ht="45" customHeight="1" x14ac:dyDescent="0.3">
      <c r="B5" s="61" t="s">
        <v>30</v>
      </c>
      <c r="C5" s="62" t="s">
        <v>51</v>
      </c>
      <c r="D5" s="62" t="s">
        <v>6</v>
      </c>
      <c r="E5" s="62"/>
      <c r="F5" s="63">
        <v>0.9</v>
      </c>
      <c r="G5" s="62" t="s">
        <v>7</v>
      </c>
    </row>
    <row r="6" spans="2:7" ht="45" customHeight="1" x14ac:dyDescent="0.3">
      <c r="B6" s="61" t="s">
        <v>31</v>
      </c>
      <c r="C6" s="62" t="s">
        <v>52</v>
      </c>
      <c r="D6" s="62" t="s">
        <v>6</v>
      </c>
      <c r="E6" s="62"/>
      <c r="F6" s="63">
        <v>0.9</v>
      </c>
      <c r="G6" s="62" t="s">
        <v>7</v>
      </c>
    </row>
    <row r="7" spans="2:7" ht="10.050000000000001" customHeight="1" x14ac:dyDescent="0.3"/>
  </sheetData>
  <mergeCells count="2">
    <mergeCell ref="F1:G1"/>
    <mergeCell ref="B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5"/>
  <sheetViews>
    <sheetView showGridLines="0" tabSelected="1" view="pageBreakPreview" zoomScale="85" zoomScaleNormal="85" zoomScaleSheetLayoutView="85" zoomScalePageLayoutView="55" workbookViewId="0">
      <selection activeCell="D4" sqref="D4:G4"/>
    </sheetView>
  </sheetViews>
  <sheetFormatPr baseColWidth="10" defaultColWidth="11.44140625" defaultRowHeight="14.4" x14ac:dyDescent="0.3"/>
  <cols>
    <col min="1" max="1" width="4.44140625" style="106" customWidth="1"/>
    <col min="2" max="2" width="33.77734375" customWidth="1"/>
    <col min="3" max="7" width="19" customWidth="1"/>
    <col min="8" max="9" width="3.77734375" customWidth="1"/>
    <col min="10" max="10" width="33.77734375" customWidth="1"/>
    <col min="11" max="15" width="19" customWidth="1"/>
    <col min="16" max="17" width="3.77734375" customWidth="1"/>
    <col min="18" max="18" width="33.77734375" customWidth="1"/>
    <col min="19" max="23" width="19" customWidth="1"/>
    <col min="24" max="25" width="3.77734375" customWidth="1"/>
    <col min="26" max="26" width="33.77734375" customWidth="1"/>
    <col min="27" max="30" width="19.77734375" customWidth="1"/>
    <col min="31" max="32" width="3.77734375" customWidth="1"/>
    <col min="33" max="33" width="33.77734375" customWidth="1"/>
    <col min="34" max="37" width="19.77734375" customWidth="1"/>
    <col min="38" max="38" width="7.44140625" customWidth="1"/>
  </cols>
  <sheetData>
    <row r="1" spans="1:37" ht="19.2" customHeight="1" thickBot="1" x14ac:dyDescent="0.35"/>
    <row r="2" spans="1:37" s="2" customFormat="1" ht="19.95" customHeight="1" x14ac:dyDescent="0.3">
      <c r="A2" s="106"/>
      <c r="B2" s="69"/>
      <c r="C2" s="159" t="s">
        <v>71</v>
      </c>
      <c r="D2" s="159"/>
      <c r="E2" s="159"/>
      <c r="F2" s="159"/>
      <c r="G2" s="160"/>
      <c r="H2" s="1"/>
      <c r="I2"/>
      <c r="J2" s="139"/>
      <c r="K2" s="161" t="s">
        <v>71</v>
      </c>
      <c r="L2" s="161"/>
      <c r="M2" s="161"/>
      <c r="N2" s="161"/>
      <c r="O2" s="162"/>
      <c r="P2" s="56"/>
      <c r="Q2" s="56"/>
      <c r="R2" s="24"/>
      <c r="S2" s="146" t="s">
        <v>71</v>
      </c>
      <c r="T2" s="147"/>
      <c r="U2" s="147"/>
      <c r="V2" s="147"/>
      <c r="W2" s="148"/>
      <c r="X2" s="56"/>
      <c r="Y2" s="56"/>
      <c r="Z2" s="98"/>
      <c r="AA2" s="152" t="s">
        <v>71</v>
      </c>
      <c r="AB2" s="153"/>
      <c r="AC2" s="153"/>
      <c r="AD2" s="154"/>
      <c r="AG2" s="110"/>
      <c r="AH2" s="152" t="s">
        <v>71</v>
      </c>
      <c r="AI2" s="153"/>
      <c r="AJ2" s="153"/>
      <c r="AK2" s="154"/>
    </row>
    <row r="3" spans="1:37" s="2" customFormat="1" ht="19.95" customHeight="1" x14ac:dyDescent="0.3">
      <c r="A3" s="106"/>
      <c r="B3" s="70"/>
      <c r="C3" s="66" t="s">
        <v>72</v>
      </c>
      <c r="D3" s="118" t="s">
        <v>73</v>
      </c>
      <c r="E3" s="118"/>
      <c r="F3" s="118"/>
      <c r="G3" s="119"/>
      <c r="J3" s="140"/>
      <c r="K3" s="66" t="s">
        <v>72</v>
      </c>
      <c r="L3" s="118" t="s">
        <v>81</v>
      </c>
      <c r="M3" s="118"/>
      <c r="N3" s="118"/>
      <c r="O3" s="119"/>
      <c r="R3" s="25"/>
      <c r="S3" s="66" t="s">
        <v>72</v>
      </c>
      <c r="T3" s="167" t="s">
        <v>82</v>
      </c>
      <c r="U3" s="168"/>
      <c r="V3" s="168"/>
      <c r="W3" s="169"/>
      <c r="Z3" s="96"/>
      <c r="AA3" s="66" t="s">
        <v>72</v>
      </c>
      <c r="AB3" s="118" t="s">
        <v>83</v>
      </c>
      <c r="AC3" s="118"/>
      <c r="AD3" s="118"/>
      <c r="AG3" s="108"/>
      <c r="AH3" s="66" t="s">
        <v>72</v>
      </c>
      <c r="AI3" s="118" t="s">
        <v>84</v>
      </c>
      <c r="AJ3" s="118"/>
      <c r="AK3" s="118"/>
    </row>
    <row r="4" spans="1:37" ht="55.05" customHeight="1" x14ac:dyDescent="0.3">
      <c r="B4" s="71"/>
      <c r="C4" s="66" t="s">
        <v>74</v>
      </c>
      <c r="D4" s="120" t="s">
        <v>75</v>
      </c>
      <c r="E4" s="121"/>
      <c r="F4" s="121"/>
      <c r="G4" s="122"/>
      <c r="H4" s="2"/>
      <c r="I4" s="2"/>
      <c r="J4" s="141"/>
      <c r="K4" s="66" t="s">
        <v>74</v>
      </c>
      <c r="L4" s="120" t="s">
        <v>75</v>
      </c>
      <c r="M4" s="121"/>
      <c r="N4" s="121"/>
      <c r="O4" s="122"/>
      <c r="R4" s="26"/>
      <c r="S4" s="66" t="s">
        <v>74</v>
      </c>
      <c r="T4" s="120" t="s">
        <v>75</v>
      </c>
      <c r="U4" s="121"/>
      <c r="V4" s="121"/>
      <c r="W4" s="166"/>
      <c r="Z4" s="97"/>
      <c r="AA4" s="66" t="s">
        <v>74</v>
      </c>
      <c r="AB4" s="120" t="s">
        <v>75</v>
      </c>
      <c r="AC4" s="121"/>
      <c r="AD4" s="166"/>
      <c r="AG4" s="109"/>
      <c r="AH4" s="66" t="s">
        <v>74</v>
      </c>
      <c r="AI4" s="120" t="s">
        <v>75</v>
      </c>
      <c r="AJ4" s="121"/>
      <c r="AK4" s="166"/>
    </row>
    <row r="5" spans="1:37" ht="18" x14ac:dyDescent="0.35">
      <c r="B5" s="111" t="s">
        <v>3</v>
      </c>
      <c r="C5" s="156">
        <v>1</v>
      </c>
      <c r="D5" s="157"/>
      <c r="E5" s="157"/>
      <c r="F5" s="157"/>
      <c r="G5" s="158"/>
      <c r="H5" s="51"/>
      <c r="I5" s="51"/>
      <c r="J5" s="79" t="s">
        <v>3</v>
      </c>
      <c r="K5" s="156">
        <v>1</v>
      </c>
      <c r="L5" s="157"/>
      <c r="M5" s="157"/>
      <c r="N5" s="157"/>
      <c r="O5" s="158"/>
      <c r="P5" s="57"/>
      <c r="Q5" s="57"/>
      <c r="R5" s="14" t="s">
        <v>3</v>
      </c>
      <c r="S5" s="156">
        <v>1</v>
      </c>
      <c r="T5" s="157"/>
      <c r="U5" s="157"/>
      <c r="V5" s="157"/>
      <c r="W5" s="158"/>
      <c r="X5" s="57"/>
      <c r="Y5" s="57"/>
      <c r="Z5" s="79" t="s">
        <v>3</v>
      </c>
      <c r="AA5" s="156">
        <v>1</v>
      </c>
      <c r="AB5" s="157"/>
      <c r="AC5" s="157"/>
      <c r="AD5" s="163"/>
      <c r="AG5" s="101" t="s">
        <v>3</v>
      </c>
      <c r="AH5" s="156">
        <v>1</v>
      </c>
      <c r="AI5" s="157"/>
      <c r="AJ5" s="157"/>
      <c r="AK5" s="163"/>
    </row>
    <row r="6" spans="1:37" ht="16.5" customHeight="1" x14ac:dyDescent="0.3">
      <c r="B6" s="72" t="s">
        <v>76</v>
      </c>
      <c r="C6" s="65">
        <f>+C27</f>
        <v>44715</v>
      </c>
      <c r="D6" s="65">
        <f>D27</f>
        <v>44722</v>
      </c>
      <c r="E6" s="65">
        <f>E27</f>
        <v>44729</v>
      </c>
      <c r="F6" s="65">
        <f>F27</f>
        <v>44736</v>
      </c>
      <c r="G6" s="73">
        <v>44764</v>
      </c>
      <c r="H6" s="7"/>
      <c r="I6" s="7"/>
      <c r="J6" s="72" t="s">
        <v>76</v>
      </c>
      <c r="K6" s="65">
        <f>+K27</f>
        <v>44715</v>
      </c>
      <c r="L6" s="65">
        <f>L27</f>
        <v>44722</v>
      </c>
      <c r="M6" s="65">
        <f>M27</f>
        <v>44729</v>
      </c>
      <c r="N6" s="65">
        <f>N27</f>
        <v>44736</v>
      </c>
      <c r="O6" s="73">
        <v>44764</v>
      </c>
      <c r="P6" s="7"/>
      <c r="Q6" s="7"/>
      <c r="R6" s="72" t="s">
        <v>76</v>
      </c>
      <c r="S6" s="65">
        <f>+S27</f>
        <v>44743</v>
      </c>
      <c r="T6" s="65">
        <f>T27</f>
        <v>44750</v>
      </c>
      <c r="U6" s="65">
        <f>U27</f>
        <v>44757</v>
      </c>
      <c r="V6" s="65">
        <f>V27</f>
        <v>44764</v>
      </c>
      <c r="W6" s="73">
        <f>W27</f>
        <v>44771</v>
      </c>
      <c r="X6" s="7"/>
      <c r="Y6" s="7"/>
      <c r="Z6" s="99" t="s">
        <v>76</v>
      </c>
      <c r="AA6" s="65">
        <f>+AA27</f>
        <v>44743</v>
      </c>
      <c r="AB6" s="65">
        <f>AB27</f>
        <v>44750</v>
      </c>
      <c r="AC6" s="65">
        <f>AC27</f>
        <v>44757</v>
      </c>
      <c r="AD6" s="65">
        <f>AD27</f>
        <v>44764</v>
      </c>
      <c r="AG6" s="99" t="s">
        <v>76</v>
      </c>
      <c r="AH6" s="65">
        <f>+AH27</f>
        <v>44743</v>
      </c>
      <c r="AI6" s="65">
        <f>AI27</f>
        <v>44750</v>
      </c>
      <c r="AJ6" s="65">
        <f>AJ27</f>
        <v>44757</v>
      </c>
      <c r="AK6" s="65">
        <f>AK27</f>
        <v>44764</v>
      </c>
    </row>
    <row r="7" spans="1:37" s="4" customFormat="1" ht="15.75" customHeight="1" thickBot="1" x14ac:dyDescent="0.35">
      <c r="A7" s="103"/>
      <c r="B7" s="74" t="s">
        <v>77</v>
      </c>
      <c r="C7" s="75">
        <f>(C36/B36)*100%</f>
        <v>0.75</v>
      </c>
      <c r="D7" s="75">
        <f>(D36/B36)*100%</f>
        <v>0.875</v>
      </c>
      <c r="E7" s="75">
        <f>(E36/B36)*100%</f>
        <v>1</v>
      </c>
      <c r="F7" s="75">
        <f>(F36/B36)*100%</f>
        <v>1</v>
      </c>
      <c r="G7" s="76">
        <f>(G36/B36)*100%</f>
        <v>1</v>
      </c>
      <c r="H7" s="52"/>
      <c r="I7" s="52"/>
      <c r="J7" s="74" t="s">
        <v>77</v>
      </c>
      <c r="K7" s="64">
        <f>(K38/$J38)*100%</f>
        <v>0.7</v>
      </c>
      <c r="L7" s="64">
        <f>(L38/$J38)*100%</f>
        <v>0.8</v>
      </c>
      <c r="M7" s="64">
        <v>0.9</v>
      </c>
      <c r="N7" s="64">
        <f>(O38/$J38)*100%</f>
        <v>1</v>
      </c>
      <c r="O7" s="64">
        <f>(O38/$J38)*100%</f>
        <v>1</v>
      </c>
      <c r="P7" s="52"/>
      <c r="Q7" s="52"/>
      <c r="R7" s="74" t="s">
        <v>77</v>
      </c>
      <c r="S7" s="64">
        <f>(S38/$J38)*100%</f>
        <v>0.7</v>
      </c>
      <c r="T7" s="64">
        <f>(T38/$J38)*100%</f>
        <v>0.8</v>
      </c>
      <c r="U7" s="64">
        <f>(U38/$J38)*100%</f>
        <v>1</v>
      </c>
      <c r="V7" s="64">
        <v>1</v>
      </c>
      <c r="W7" s="64">
        <v>1</v>
      </c>
      <c r="X7" s="54"/>
      <c r="Y7" s="54"/>
      <c r="Z7" s="100" t="s">
        <v>77</v>
      </c>
      <c r="AA7" s="64">
        <f>(AA38/$J38)*100%</f>
        <v>0.7</v>
      </c>
      <c r="AB7" s="64">
        <f>(AB38/$J38)*100%</f>
        <v>0.8</v>
      </c>
      <c r="AC7" s="64">
        <f t="shared" ref="AC7:AD7" si="0">(AC38/$J38)*100%</f>
        <v>1</v>
      </c>
      <c r="AD7" s="64">
        <f t="shared" si="0"/>
        <v>1</v>
      </c>
      <c r="AG7" s="100" t="s">
        <v>77</v>
      </c>
      <c r="AH7" s="64">
        <f>(AH38/$J38)*100%</f>
        <v>0.7</v>
      </c>
      <c r="AI7" s="64">
        <f>(AI38/$J38)*100%</f>
        <v>0.8</v>
      </c>
      <c r="AJ7" s="64">
        <f t="shared" ref="AJ7:AK7" si="1">(AJ38/$J38)*100%</f>
        <v>1</v>
      </c>
      <c r="AK7" s="64">
        <f t="shared" si="1"/>
        <v>1</v>
      </c>
    </row>
    <row r="8" spans="1:37" s="4" customFormat="1" ht="10.050000000000001" customHeight="1" x14ac:dyDescent="0.3">
      <c r="A8" s="103"/>
    </row>
    <row r="9" spans="1:37" x14ac:dyDescent="0.3">
      <c r="A9" s="104">
        <v>0.8</v>
      </c>
    </row>
    <row r="10" spans="1:37" x14ac:dyDescent="0.3">
      <c r="A10" s="104">
        <v>0.9</v>
      </c>
    </row>
    <row r="11" spans="1:37" ht="33" customHeight="1" x14ac:dyDescent="0.3">
      <c r="A11" s="104">
        <v>0.92</v>
      </c>
    </row>
    <row r="12" spans="1:37" x14ac:dyDescent="0.3">
      <c r="A12" s="104">
        <v>0.95</v>
      </c>
    </row>
    <row r="13" spans="1:37" x14ac:dyDescent="0.3">
      <c r="A13" s="104">
        <v>0.98</v>
      </c>
    </row>
    <row r="14" spans="1:37" x14ac:dyDescent="0.3">
      <c r="A14" s="104"/>
    </row>
    <row r="15" spans="1:37" x14ac:dyDescent="0.3">
      <c r="A15" s="104"/>
    </row>
    <row r="16" spans="1:37" x14ac:dyDescent="0.3">
      <c r="A16" s="104"/>
    </row>
    <row r="17" spans="1:37" x14ac:dyDescent="0.3">
      <c r="A17" s="104"/>
      <c r="B17" s="1"/>
      <c r="J17" s="1"/>
      <c r="R17" s="1"/>
      <c r="Z17" s="1"/>
      <c r="AG17" s="1"/>
    </row>
    <row r="18" spans="1:37" x14ac:dyDescent="0.3">
      <c r="A18" s="104"/>
      <c r="B18" s="1"/>
      <c r="J18" s="1"/>
      <c r="R18" s="1"/>
      <c r="Z18" s="1"/>
      <c r="AG18" s="1"/>
    </row>
    <row r="19" spans="1:37" s="2" customFormat="1" ht="18.75" customHeight="1" x14ac:dyDescent="0.3">
      <c r="A19" s="104"/>
    </row>
    <row r="20" spans="1:37" s="2" customFormat="1" ht="19.5" customHeight="1" x14ac:dyDescent="0.3">
      <c r="A20" s="104"/>
    </row>
    <row r="21" spans="1:37" x14ac:dyDescent="0.3">
      <c r="A21" s="104"/>
    </row>
    <row r="22" spans="1:37" x14ac:dyDescent="0.3">
      <c r="A22" s="104"/>
    </row>
    <row r="23" spans="1:37" x14ac:dyDescent="0.3">
      <c r="A23" s="104"/>
    </row>
    <row r="24" spans="1:37" x14ac:dyDescent="0.3">
      <c r="A24" s="104"/>
    </row>
    <row r="25" spans="1:37" ht="15" thickBot="1" x14ac:dyDescent="0.35">
      <c r="A25" s="105"/>
    </row>
    <row r="26" spans="1:37" ht="15.75" customHeight="1" x14ac:dyDescent="0.3">
      <c r="A26" s="105"/>
      <c r="B26" s="132" t="s">
        <v>79</v>
      </c>
      <c r="C26" s="149" t="s">
        <v>78</v>
      </c>
      <c r="D26" s="150"/>
      <c r="E26" s="150"/>
      <c r="F26" s="150"/>
      <c r="G26" s="151"/>
      <c r="H26" s="48"/>
      <c r="I26" s="48"/>
      <c r="J26" s="132" t="s">
        <v>79</v>
      </c>
      <c r="K26" s="149" t="s">
        <v>78</v>
      </c>
      <c r="L26" s="150"/>
      <c r="M26" s="150"/>
      <c r="N26" s="150"/>
      <c r="O26" s="151"/>
      <c r="P26" s="58"/>
      <c r="Q26" s="58"/>
      <c r="R26" s="132" t="s">
        <v>79</v>
      </c>
      <c r="S26" s="149" t="s">
        <v>78</v>
      </c>
      <c r="T26" s="150"/>
      <c r="U26" s="150"/>
      <c r="V26" s="150"/>
      <c r="W26" s="151"/>
      <c r="X26" s="58"/>
      <c r="Y26" s="58"/>
      <c r="Z26" s="155" t="s">
        <v>79</v>
      </c>
      <c r="AA26" s="164" t="s">
        <v>78</v>
      </c>
      <c r="AB26" s="165"/>
      <c r="AC26" s="165"/>
      <c r="AD26" s="165"/>
      <c r="AG26" s="155" t="s">
        <v>79</v>
      </c>
      <c r="AH26" s="164" t="s">
        <v>78</v>
      </c>
      <c r="AI26" s="165"/>
      <c r="AJ26" s="165"/>
      <c r="AK26" s="165"/>
    </row>
    <row r="27" spans="1:37" ht="15.6" x14ac:dyDescent="0.3">
      <c r="A27" s="107"/>
      <c r="B27" s="133"/>
      <c r="C27" s="67">
        <v>44715</v>
      </c>
      <c r="D27" s="68">
        <f>C27+7</f>
        <v>44722</v>
      </c>
      <c r="E27" s="68">
        <f>C27+14</f>
        <v>44729</v>
      </c>
      <c r="F27" s="68">
        <f t="shared" ref="F27" si="2">D27+14</f>
        <v>44736</v>
      </c>
      <c r="G27" s="77">
        <v>44764</v>
      </c>
      <c r="H27" s="49"/>
      <c r="I27" s="49"/>
      <c r="J27" s="133"/>
      <c r="K27" s="67">
        <v>44715</v>
      </c>
      <c r="L27" s="68">
        <f>K27+7</f>
        <v>44722</v>
      </c>
      <c r="M27" s="68">
        <f>K27+14</f>
        <v>44729</v>
      </c>
      <c r="N27" s="68">
        <f>K27+21</f>
        <v>44736</v>
      </c>
      <c r="O27" s="77">
        <v>44764</v>
      </c>
      <c r="P27" s="49"/>
      <c r="Q27" s="49"/>
      <c r="R27" s="133"/>
      <c r="S27" s="67">
        <v>44743</v>
      </c>
      <c r="T27" s="68">
        <f>S27+7</f>
        <v>44750</v>
      </c>
      <c r="U27" s="68">
        <f>T27+7</f>
        <v>44757</v>
      </c>
      <c r="V27" s="68">
        <f>U27+7</f>
        <v>44764</v>
      </c>
      <c r="W27" s="77">
        <f>V27+7</f>
        <v>44771</v>
      </c>
      <c r="X27" s="49"/>
      <c r="Y27" s="49"/>
      <c r="Z27" s="155"/>
      <c r="AA27" s="102">
        <v>44743</v>
      </c>
      <c r="AB27" s="102">
        <f>AA27+7</f>
        <v>44750</v>
      </c>
      <c r="AC27" s="102">
        <f>AB27+7</f>
        <v>44757</v>
      </c>
      <c r="AD27" s="102">
        <f>AC27+7</f>
        <v>44764</v>
      </c>
      <c r="AG27" s="155"/>
      <c r="AH27" s="102">
        <v>44743</v>
      </c>
      <c r="AI27" s="102">
        <f>AH27+7</f>
        <v>44750</v>
      </c>
      <c r="AJ27" s="102">
        <f>AI27+7</f>
        <v>44757</v>
      </c>
      <c r="AK27" s="102">
        <f>AJ27+7</f>
        <v>44764</v>
      </c>
    </row>
    <row r="28" spans="1:37" ht="18" customHeight="1" x14ac:dyDescent="0.3">
      <c r="A28" s="107"/>
      <c r="B28" s="78" t="s">
        <v>9</v>
      </c>
      <c r="C28" s="81"/>
      <c r="D28" s="82" t="s">
        <v>61</v>
      </c>
      <c r="E28" s="82" t="s">
        <v>61</v>
      </c>
      <c r="F28" s="82" t="s">
        <v>61</v>
      </c>
      <c r="G28" s="83" t="s">
        <v>61</v>
      </c>
      <c r="H28" s="47"/>
      <c r="I28" s="47"/>
      <c r="J28" s="90" t="s">
        <v>9</v>
      </c>
      <c r="K28" s="81" t="s">
        <v>61</v>
      </c>
      <c r="L28" s="81" t="s">
        <v>61</v>
      </c>
      <c r="M28" s="81" t="s">
        <v>61</v>
      </c>
      <c r="N28" s="81" t="s">
        <v>61</v>
      </c>
      <c r="O28" s="81" t="s">
        <v>61</v>
      </c>
      <c r="P28" s="47"/>
      <c r="Q28" s="47"/>
      <c r="R28" s="90" t="s">
        <v>9</v>
      </c>
      <c r="S28" s="81" t="s">
        <v>61</v>
      </c>
      <c r="T28" s="81" t="s">
        <v>61</v>
      </c>
      <c r="U28" s="81" t="s">
        <v>61</v>
      </c>
      <c r="V28" s="81" t="s">
        <v>61</v>
      </c>
      <c r="W28" s="81" t="s">
        <v>61</v>
      </c>
      <c r="X28" s="47"/>
      <c r="Y28" s="47"/>
      <c r="Z28" s="90" t="s">
        <v>9</v>
      </c>
      <c r="AA28" s="81" t="s">
        <v>61</v>
      </c>
      <c r="AB28" s="81" t="s">
        <v>61</v>
      </c>
      <c r="AC28" s="81" t="s">
        <v>61</v>
      </c>
      <c r="AD28" s="81" t="s">
        <v>61</v>
      </c>
      <c r="AG28" s="90" t="s">
        <v>9</v>
      </c>
      <c r="AH28" s="81" t="s">
        <v>61</v>
      </c>
      <c r="AI28" s="81" t="s">
        <v>61</v>
      </c>
      <c r="AJ28" s="81" t="s">
        <v>61</v>
      </c>
      <c r="AK28" s="81" t="s">
        <v>61</v>
      </c>
    </row>
    <row r="29" spans="1:37" ht="32.25" customHeight="1" x14ac:dyDescent="0.3">
      <c r="A29" s="107"/>
      <c r="B29" s="78" t="s">
        <v>33</v>
      </c>
      <c r="C29" s="81" t="s">
        <v>61</v>
      </c>
      <c r="D29" s="82" t="s">
        <v>61</v>
      </c>
      <c r="E29" s="82" t="s">
        <v>61</v>
      </c>
      <c r="F29" s="82" t="s">
        <v>61</v>
      </c>
      <c r="G29" s="83" t="s">
        <v>61</v>
      </c>
      <c r="H29" s="47"/>
      <c r="I29" s="47"/>
      <c r="J29" s="90" t="s">
        <v>33</v>
      </c>
      <c r="K29" s="81" t="s">
        <v>61</v>
      </c>
      <c r="L29" s="81" t="s">
        <v>61</v>
      </c>
      <c r="M29" s="81" t="s">
        <v>61</v>
      </c>
      <c r="N29" s="81" t="s">
        <v>61</v>
      </c>
      <c r="O29" s="81" t="s">
        <v>61</v>
      </c>
      <c r="P29" s="47"/>
      <c r="Q29" s="47"/>
      <c r="R29" s="90" t="s">
        <v>33</v>
      </c>
      <c r="S29" s="81" t="s">
        <v>61</v>
      </c>
      <c r="T29" s="81" t="s">
        <v>61</v>
      </c>
      <c r="U29" s="81" t="s">
        <v>61</v>
      </c>
      <c r="V29" s="81" t="s">
        <v>61</v>
      </c>
      <c r="W29" s="81" t="s">
        <v>61</v>
      </c>
      <c r="X29" s="47"/>
      <c r="Y29" s="47"/>
      <c r="Z29" s="90" t="s">
        <v>33</v>
      </c>
      <c r="AA29" s="81" t="s">
        <v>61</v>
      </c>
      <c r="AB29" s="81" t="s">
        <v>61</v>
      </c>
      <c r="AC29" s="81" t="s">
        <v>61</v>
      </c>
      <c r="AD29" s="81" t="s">
        <v>61</v>
      </c>
      <c r="AG29" s="90" t="s">
        <v>33</v>
      </c>
      <c r="AH29" s="81" t="s">
        <v>61</v>
      </c>
      <c r="AI29" s="81" t="s">
        <v>61</v>
      </c>
      <c r="AJ29" s="81" t="s">
        <v>61</v>
      </c>
      <c r="AK29" s="81" t="s">
        <v>61</v>
      </c>
    </row>
    <row r="30" spans="1:37" ht="36.75" customHeight="1" x14ac:dyDescent="0.3">
      <c r="A30" s="107"/>
      <c r="B30" s="78" t="s">
        <v>23</v>
      </c>
      <c r="C30" s="81"/>
      <c r="D30" s="82"/>
      <c r="E30" s="82" t="s">
        <v>61</v>
      </c>
      <c r="F30" s="82" t="s">
        <v>61</v>
      </c>
      <c r="G30" s="83" t="s">
        <v>61</v>
      </c>
      <c r="H30" s="47"/>
      <c r="I30" s="47"/>
      <c r="J30" s="90" t="s">
        <v>23</v>
      </c>
      <c r="K30" s="81"/>
      <c r="L30" s="81"/>
      <c r="M30" s="81" t="s">
        <v>61</v>
      </c>
      <c r="N30" s="81" t="s">
        <v>61</v>
      </c>
      <c r="O30" s="81" t="s">
        <v>61</v>
      </c>
      <c r="P30" s="47"/>
      <c r="Q30" s="47"/>
      <c r="R30" s="90" t="s">
        <v>23</v>
      </c>
      <c r="S30" s="81"/>
      <c r="T30" s="81"/>
      <c r="U30" s="81" t="s">
        <v>61</v>
      </c>
      <c r="V30" s="81" t="s">
        <v>61</v>
      </c>
      <c r="W30" s="81" t="s">
        <v>61</v>
      </c>
      <c r="X30" s="47"/>
      <c r="Y30" s="47"/>
      <c r="Z30" s="90" t="s">
        <v>23</v>
      </c>
      <c r="AA30" s="81"/>
      <c r="AB30" s="81"/>
      <c r="AC30" s="81" t="s">
        <v>61</v>
      </c>
      <c r="AD30" s="81" t="s">
        <v>61</v>
      </c>
      <c r="AG30" s="90" t="s">
        <v>23</v>
      </c>
      <c r="AH30" s="81"/>
      <c r="AI30" s="81"/>
      <c r="AJ30" s="81" t="s">
        <v>61</v>
      </c>
      <c r="AK30" s="81" t="s">
        <v>61</v>
      </c>
    </row>
    <row r="31" spans="1:37" ht="30.75" customHeight="1" x14ac:dyDescent="0.3">
      <c r="A31" s="107"/>
      <c r="B31" s="78" t="s">
        <v>24</v>
      </c>
      <c r="C31" s="81" t="s">
        <v>61</v>
      </c>
      <c r="D31" s="82" t="s">
        <v>61</v>
      </c>
      <c r="E31" s="82" t="s">
        <v>61</v>
      </c>
      <c r="F31" s="82" t="s">
        <v>61</v>
      </c>
      <c r="G31" s="83" t="s">
        <v>61</v>
      </c>
      <c r="H31" s="47"/>
      <c r="I31" s="47"/>
      <c r="J31" s="90" t="s">
        <v>24</v>
      </c>
      <c r="K31" s="81"/>
      <c r="L31" s="81" t="s">
        <v>61</v>
      </c>
      <c r="M31" s="81" t="s">
        <v>61</v>
      </c>
      <c r="N31" s="81" t="s">
        <v>61</v>
      </c>
      <c r="O31" s="81" t="s">
        <v>61</v>
      </c>
      <c r="P31" s="55"/>
      <c r="Q31" s="55"/>
      <c r="R31" s="90" t="s">
        <v>24</v>
      </c>
      <c r="S31" s="81"/>
      <c r="T31" s="81" t="s">
        <v>61</v>
      </c>
      <c r="U31" s="81" t="s">
        <v>61</v>
      </c>
      <c r="V31" s="81" t="s">
        <v>61</v>
      </c>
      <c r="W31" s="81" t="s">
        <v>61</v>
      </c>
      <c r="X31" s="55"/>
      <c r="Y31" s="55"/>
      <c r="Z31" s="90" t="s">
        <v>24</v>
      </c>
      <c r="AA31" s="81"/>
      <c r="AB31" s="81" t="s">
        <v>61</v>
      </c>
      <c r="AC31" s="81" t="s">
        <v>61</v>
      </c>
      <c r="AD31" s="81" t="s">
        <v>61</v>
      </c>
      <c r="AG31" s="90" t="s">
        <v>24</v>
      </c>
      <c r="AH31" s="81"/>
      <c r="AI31" s="81" t="s">
        <v>61</v>
      </c>
      <c r="AJ31" s="81" t="s">
        <v>61</v>
      </c>
      <c r="AK31" s="81" t="s">
        <v>61</v>
      </c>
    </row>
    <row r="32" spans="1:37" ht="33" customHeight="1" x14ac:dyDescent="0.3">
      <c r="A32" s="107"/>
      <c r="B32" s="78" t="s">
        <v>10</v>
      </c>
      <c r="C32" s="81" t="s">
        <v>61</v>
      </c>
      <c r="D32" s="82" t="s">
        <v>61</v>
      </c>
      <c r="E32" s="82" t="s">
        <v>61</v>
      </c>
      <c r="F32" s="82" t="s">
        <v>61</v>
      </c>
      <c r="G32" s="83" t="s">
        <v>61</v>
      </c>
      <c r="H32" s="47"/>
      <c r="I32" s="47"/>
      <c r="J32" s="91" t="s">
        <v>58</v>
      </c>
      <c r="K32" s="81"/>
      <c r="L32" s="81"/>
      <c r="M32" s="81" t="s">
        <v>61</v>
      </c>
      <c r="N32" s="81" t="s">
        <v>61</v>
      </c>
      <c r="O32" s="81" t="s">
        <v>61</v>
      </c>
      <c r="R32" s="91" t="s">
        <v>58</v>
      </c>
      <c r="S32" s="81"/>
      <c r="T32" s="81"/>
      <c r="U32" s="81" t="s">
        <v>61</v>
      </c>
      <c r="V32" s="81" t="s">
        <v>61</v>
      </c>
      <c r="W32" s="81" t="s">
        <v>61</v>
      </c>
      <c r="Z32" s="91" t="s">
        <v>58</v>
      </c>
      <c r="AA32" s="81"/>
      <c r="AB32" s="81"/>
      <c r="AC32" s="81" t="s">
        <v>61</v>
      </c>
      <c r="AD32" s="81" t="s">
        <v>61</v>
      </c>
      <c r="AG32" s="91" t="s">
        <v>58</v>
      </c>
      <c r="AH32" s="81"/>
      <c r="AI32" s="81"/>
      <c r="AJ32" s="81" t="s">
        <v>61</v>
      </c>
      <c r="AK32" s="81" t="s">
        <v>61</v>
      </c>
    </row>
    <row r="33" spans="1:37" ht="39" customHeight="1" x14ac:dyDescent="0.3">
      <c r="A33" s="107"/>
      <c r="B33" s="78" t="s">
        <v>11</v>
      </c>
      <c r="C33" s="81" t="s">
        <v>61</v>
      </c>
      <c r="D33" s="82" t="s">
        <v>61</v>
      </c>
      <c r="E33" s="82" t="s">
        <v>61</v>
      </c>
      <c r="F33" s="82" t="s">
        <v>61</v>
      </c>
      <c r="G33" s="83" t="s">
        <v>61</v>
      </c>
      <c r="H33" s="47"/>
      <c r="I33" s="47"/>
      <c r="J33" s="90" t="s">
        <v>10</v>
      </c>
      <c r="K33" s="81" t="s">
        <v>61</v>
      </c>
      <c r="L33" s="81" t="s">
        <v>61</v>
      </c>
      <c r="M33" s="81" t="s">
        <v>61</v>
      </c>
      <c r="N33" s="81" t="s">
        <v>61</v>
      </c>
      <c r="O33" s="81" t="s">
        <v>61</v>
      </c>
      <c r="P33" s="55"/>
      <c r="Q33" s="55"/>
      <c r="R33" s="90" t="s">
        <v>10</v>
      </c>
      <c r="S33" s="81" t="s">
        <v>61</v>
      </c>
      <c r="T33" s="81" t="s">
        <v>61</v>
      </c>
      <c r="U33" s="81" t="s">
        <v>61</v>
      </c>
      <c r="V33" s="81" t="s">
        <v>61</v>
      </c>
      <c r="W33" s="81" t="s">
        <v>61</v>
      </c>
      <c r="X33" s="55"/>
      <c r="Y33" s="55"/>
      <c r="Z33" s="90" t="s">
        <v>10</v>
      </c>
      <c r="AA33" s="81" t="s">
        <v>61</v>
      </c>
      <c r="AB33" s="81" t="s">
        <v>61</v>
      </c>
      <c r="AC33" s="81" t="s">
        <v>61</v>
      </c>
      <c r="AD33" s="81" t="s">
        <v>61</v>
      </c>
      <c r="AG33" s="90" t="s">
        <v>10</v>
      </c>
      <c r="AH33" s="81" t="s">
        <v>61</v>
      </c>
      <c r="AI33" s="81" t="s">
        <v>61</v>
      </c>
      <c r="AJ33" s="81" t="s">
        <v>61</v>
      </c>
      <c r="AK33" s="81" t="s">
        <v>61</v>
      </c>
    </row>
    <row r="34" spans="1:37" ht="27.75" customHeight="1" x14ac:dyDescent="0.3">
      <c r="A34" s="107"/>
      <c r="B34" s="80" t="s">
        <v>12</v>
      </c>
      <c r="C34" s="81" t="s">
        <v>61</v>
      </c>
      <c r="D34" s="81" t="s">
        <v>61</v>
      </c>
      <c r="E34" s="81" t="s">
        <v>61</v>
      </c>
      <c r="F34" s="82" t="s">
        <v>61</v>
      </c>
      <c r="G34" s="83" t="s">
        <v>61</v>
      </c>
      <c r="H34" s="47"/>
      <c r="I34" s="47"/>
      <c r="J34" s="90" t="s">
        <v>11</v>
      </c>
      <c r="K34" s="81" t="s">
        <v>61</v>
      </c>
      <c r="L34" s="81" t="s">
        <v>61</v>
      </c>
      <c r="M34" s="81" t="s">
        <v>61</v>
      </c>
      <c r="N34" s="81" t="s">
        <v>61</v>
      </c>
      <c r="O34" s="81" t="s">
        <v>61</v>
      </c>
      <c r="P34" s="47"/>
      <c r="Q34" s="47"/>
      <c r="R34" s="90" t="s">
        <v>11</v>
      </c>
      <c r="S34" s="81" t="s">
        <v>61</v>
      </c>
      <c r="T34" s="81" t="s">
        <v>61</v>
      </c>
      <c r="U34" s="81" t="s">
        <v>61</v>
      </c>
      <c r="V34" s="81" t="s">
        <v>61</v>
      </c>
      <c r="W34" s="81" t="s">
        <v>61</v>
      </c>
      <c r="X34" s="47"/>
      <c r="Y34" s="47"/>
      <c r="Z34" s="90" t="s">
        <v>11</v>
      </c>
      <c r="AA34" s="81" t="s">
        <v>61</v>
      </c>
      <c r="AB34" s="81" t="s">
        <v>61</v>
      </c>
      <c r="AC34" s="81" t="s">
        <v>61</v>
      </c>
      <c r="AD34" s="81" t="s">
        <v>61</v>
      </c>
      <c r="AG34" s="90" t="s">
        <v>11</v>
      </c>
      <c r="AH34" s="81" t="s">
        <v>61</v>
      </c>
      <c r="AI34" s="81" t="s">
        <v>61</v>
      </c>
      <c r="AJ34" s="81" t="s">
        <v>61</v>
      </c>
      <c r="AK34" s="81" t="s">
        <v>61</v>
      </c>
    </row>
    <row r="35" spans="1:37" ht="56.25" customHeight="1" thickBot="1" x14ac:dyDescent="0.35">
      <c r="A35" s="107"/>
      <c r="B35" s="80" t="s">
        <v>32</v>
      </c>
      <c r="C35" s="81" t="s">
        <v>61</v>
      </c>
      <c r="D35" s="81" t="s">
        <v>61</v>
      </c>
      <c r="E35" s="81" t="s">
        <v>61</v>
      </c>
      <c r="F35" s="82" t="s">
        <v>61</v>
      </c>
      <c r="G35" s="84" t="s">
        <v>61</v>
      </c>
      <c r="H35" s="47"/>
      <c r="I35" s="47"/>
      <c r="J35" s="92" t="s">
        <v>57</v>
      </c>
      <c r="K35" s="81" t="s">
        <v>61</v>
      </c>
      <c r="L35" s="81" t="s">
        <v>61</v>
      </c>
      <c r="M35" s="81" t="s">
        <v>61</v>
      </c>
      <c r="N35" s="81" t="s">
        <v>61</v>
      </c>
      <c r="O35" s="81" t="s">
        <v>61</v>
      </c>
      <c r="P35" s="47"/>
      <c r="Q35" s="47"/>
      <c r="R35" s="92" t="s">
        <v>57</v>
      </c>
      <c r="S35" s="81" t="s">
        <v>61</v>
      </c>
      <c r="T35" s="81" t="s">
        <v>61</v>
      </c>
      <c r="U35" s="81" t="s">
        <v>61</v>
      </c>
      <c r="V35" s="81" t="s">
        <v>61</v>
      </c>
      <c r="W35" s="81" t="s">
        <v>61</v>
      </c>
      <c r="X35" s="47"/>
      <c r="Y35" s="47"/>
      <c r="Z35" s="92" t="s">
        <v>57</v>
      </c>
      <c r="AA35" s="81" t="s">
        <v>61</v>
      </c>
      <c r="AB35" s="81" t="s">
        <v>61</v>
      </c>
      <c r="AC35" s="81" t="s">
        <v>61</v>
      </c>
      <c r="AD35" s="81" t="s">
        <v>61</v>
      </c>
      <c r="AG35" s="92" t="s">
        <v>57</v>
      </c>
      <c r="AH35" s="81" t="s">
        <v>61</v>
      </c>
      <c r="AI35" s="81" t="s">
        <v>61</v>
      </c>
      <c r="AJ35" s="81" t="s">
        <v>61</v>
      </c>
      <c r="AK35" s="81" t="s">
        <v>61</v>
      </c>
    </row>
    <row r="36" spans="1:37" ht="32.25" customHeight="1" thickBot="1" x14ac:dyDescent="0.35">
      <c r="B36" s="85">
        <f t="shared" ref="B36:G36" si="3">COUNTA(B28:B35)</f>
        <v>8</v>
      </c>
      <c r="C36" s="86">
        <f>COUNTA(C28:C35)</f>
        <v>6</v>
      </c>
      <c r="D36" s="86">
        <f t="shared" si="3"/>
        <v>7</v>
      </c>
      <c r="E36" s="86">
        <f t="shared" si="3"/>
        <v>8</v>
      </c>
      <c r="F36" s="87">
        <f t="shared" si="3"/>
        <v>8</v>
      </c>
      <c r="G36" s="88">
        <f t="shared" si="3"/>
        <v>8</v>
      </c>
      <c r="H36" s="50"/>
      <c r="I36" s="50"/>
      <c r="J36" s="92" t="s">
        <v>32</v>
      </c>
      <c r="K36" s="81" t="s">
        <v>61</v>
      </c>
      <c r="L36" s="81" t="s">
        <v>61</v>
      </c>
      <c r="M36" s="81" t="s">
        <v>61</v>
      </c>
      <c r="N36" s="81" t="s">
        <v>61</v>
      </c>
      <c r="O36" s="81" t="s">
        <v>61</v>
      </c>
      <c r="P36" s="47"/>
      <c r="Q36" s="47"/>
      <c r="R36" s="92" t="s">
        <v>32</v>
      </c>
      <c r="S36" s="81" t="s">
        <v>61</v>
      </c>
      <c r="T36" s="81" t="s">
        <v>61</v>
      </c>
      <c r="U36" s="81" t="s">
        <v>61</v>
      </c>
      <c r="V36" s="81" t="s">
        <v>61</v>
      </c>
      <c r="W36" s="81" t="s">
        <v>61</v>
      </c>
      <c r="X36" s="47"/>
      <c r="Y36" s="47"/>
      <c r="Z36" s="92" t="s">
        <v>32</v>
      </c>
      <c r="AA36" s="81" t="s">
        <v>61</v>
      </c>
      <c r="AB36" s="81" t="s">
        <v>61</v>
      </c>
      <c r="AC36" s="81" t="s">
        <v>61</v>
      </c>
      <c r="AD36" s="81" t="s">
        <v>61</v>
      </c>
      <c r="AG36" s="92" t="s">
        <v>32</v>
      </c>
      <c r="AH36" s="81" t="s">
        <v>61</v>
      </c>
      <c r="AI36" s="81" t="s">
        <v>61</v>
      </c>
      <c r="AJ36" s="81" t="s">
        <v>61</v>
      </c>
      <c r="AK36" s="81" t="s">
        <v>61</v>
      </c>
    </row>
    <row r="37" spans="1:37" ht="39.75" customHeight="1" thickBot="1" x14ac:dyDescent="0.35">
      <c r="B37" s="18"/>
      <c r="C37" s="9"/>
      <c r="D37" s="9"/>
      <c r="E37" s="9"/>
      <c r="F37" s="9"/>
      <c r="J37" s="93" t="s">
        <v>62</v>
      </c>
      <c r="K37" s="95" t="s">
        <v>61</v>
      </c>
      <c r="L37" s="95" t="s">
        <v>61</v>
      </c>
      <c r="M37" s="95" t="s">
        <v>61</v>
      </c>
      <c r="N37" s="95" t="s">
        <v>61</v>
      </c>
      <c r="O37" s="95" t="s">
        <v>61</v>
      </c>
      <c r="P37" s="47"/>
      <c r="Q37" s="47"/>
      <c r="R37" s="93" t="s">
        <v>62</v>
      </c>
      <c r="S37" s="95" t="s">
        <v>61</v>
      </c>
      <c r="T37" s="95" t="s">
        <v>61</v>
      </c>
      <c r="U37" s="95" t="s">
        <v>61</v>
      </c>
      <c r="V37" s="95" t="s">
        <v>61</v>
      </c>
      <c r="W37" s="95" t="s">
        <v>61</v>
      </c>
      <c r="X37" s="47"/>
      <c r="Y37" s="47"/>
      <c r="Z37" s="92" t="s">
        <v>62</v>
      </c>
      <c r="AA37" s="95" t="s">
        <v>61</v>
      </c>
      <c r="AB37" s="95" t="s">
        <v>61</v>
      </c>
      <c r="AC37" s="95" t="s">
        <v>61</v>
      </c>
      <c r="AD37" s="95" t="s">
        <v>61</v>
      </c>
      <c r="AG37" s="92" t="s">
        <v>62</v>
      </c>
      <c r="AH37" s="95" t="s">
        <v>61</v>
      </c>
      <c r="AI37" s="95" t="s">
        <v>61</v>
      </c>
      <c r="AJ37" s="95" t="s">
        <v>61</v>
      </c>
      <c r="AK37" s="95" t="s">
        <v>61</v>
      </c>
    </row>
    <row r="38" spans="1:37" ht="34.200000000000003" customHeight="1" thickBot="1" x14ac:dyDescent="0.35">
      <c r="B38" s="136" t="s">
        <v>80</v>
      </c>
      <c r="C38" s="137"/>
      <c r="D38" s="137"/>
      <c r="E38" s="137"/>
      <c r="F38" s="137"/>
      <c r="G38" s="138"/>
      <c r="J38" s="85">
        <f t="shared" ref="J38:O38" si="4">COUNTA(J28:J37)</f>
        <v>10</v>
      </c>
      <c r="K38" s="86">
        <f t="shared" si="4"/>
        <v>7</v>
      </c>
      <c r="L38" s="86">
        <f t="shared" si="4"/>
        <v>8</v>
      </c>
      <c r="M38" s="86">
        <f t="shared" si="4"/>
        <v>10</v>
      </c>
      <c r="N38" s="86">
        <f t="shared" si="4"/>
        <v>10</v>
      </c>
      <c r="O38" s="94">
        <f t="shared" si="4"/>
        <v>10</v>
      </c>
      <c r="P38" s="50"/>
      <c r="Q38" s="50"/>
      <c r="R38" s="85">
        <f t="shared" ref="R38:W38" si="5">COUNTA(R28:R37)</f>
        <v>10</v>
      </c>
      <c r="S38" s="86">
        <f t="shared" si="5"/>
        <v>7</v>
      </c>
      <c r="T38" s="86">
        <f t="shared" si="5"/>
        <v>8</v>
      </c>
      <c r="U38" s="86">
        <f t="shared" si="5"/>
        <v>10</v>
      </c>
      <c r="V38" s="86">
        <f t="shared" si="5"/>
        <v>10</v>
      </c>
      <c r="W38" s="94">
        <f t="shared" si="5"/>
        <v>10</v>
      </c>
      <c r="X38" s="47"/>
      <c r="Y38" s="47"/>
      <c r="Z38" s="85">
        <f>COUNTA(Z28:Z37)</f>
        <v>10</v>
      </c>
      <c r="AA38" s="86">
        <f>COUNTA(AA28:AA37)</f>
        <v>7</v>
      </c>
      <c r="AB38" s="86">
        <f>COUNTA(AB28:AB37)</f>
        <v>8</v>
      </c>
      <c r="AC38" s="86">
        <f t="shared" ref="AC38:AD38" si="6">COUNTA(AC28:AC37)</f>
        <v>10</v>
      </c>
      <c r="AD38" s="86">
        <f t="shared" si="6"/>
        <v>10</v>
      </c>
      <c r="AG38" s="85">
        <f>COUNTA(AG28:AG37)</f>
        <v>10</v>
      </c>
      <c r="AH38" s="86">
        <f>COUNTA(AH28:AH37)</f>
        <v>7</v>
      </c>
      <c r="AI38" s="86">
        <f>COUNTA(AI28:AI37)</f>
        <v>8</v>
      </c>
      <c r="AJ38" s="86">
        <f t="shared" ref="AJ38:AK38" si="7">COUNTA(AJ28:AJ37)</f>
        <v>10</v>
      </c>
      <c r="AK38" s="86">
        <f t="shared" si="7"/>
        <v>10</v>
      </c>
    </row>
    <row r="39" spans="1:37" ht="42" customHeight="1" thickBot="1" x14ac:dyDescent="0.35">
      <c r="B39" s="123"/>
      <c r="C39" s="124"/>
      <c r="D39" s="124"/>
      <c r="E39" s="124"/>
      <c r="F39" s="124"/>
      <c r="G39" s="125"/>
      <c r="H39" s="46"/>
      <c r="I39" s="46"/>
      <c r="J39" s="21"/>
      <c r="K39" s="9"/>
      <c r="L39" s="9"/>
      <c r="M39" s="9"/>
      <c r="N39" s="9"/>
      <c r="R39" s="21"/>
      <c r="S39" s="9"/>
      <c r="T39" s="9"/>
      <c r="U39" s="9"/>
      <c r="Z39" s="21"/>
      <c r="AA39" s="9"/>
      <c r="AB39" s="9"/>
      <c r="AC39" s="9"/>
      <c r="AG39" s="21"/>
    </row>
    <row r="40" spans="1:37" ht="33" customHeight="1" thickBot="1" x14ac:dyDescent="0.35">
      <c r="B40" s="126"/>
      <c r="C40" s="127"/>
      <c r="D40" s="127"/>
      <c r="E40" s="127"/>
      <c r="F40" s="127"/>
      <c r="G40" s="128"/>
      <c r="H40" s="44"/>
      <c r="I40" s="44"/>
      <c r="J40" s="136" t="s">
        <v>80</v>
      </c>
      <c r="K40" s="137"/>
      <c r="L40" s="137"/>
      <c r="M40" s="137"/>
      <c r="N40" s="137"/>
      <c r="O40" s="138"/>
      <c r="P40" s="59"/>
      <c r="Q40" s="59"/>
      <c r="R40" s="136" t="s">
        <v>80</v>
      </c>
      <c r="S40" s="137"/>
      <c r="T40" s="137"/>
      <c r="U40" s="137"/>
      <c r="V40" s="137"/>
      <c r="W40" s="138"/>
      <c r="Z40" s="170" t="s">
        <v>80</v>
      </c>
      <c r="AA40" s="171"/>
      <c r="AB40" s="171"/>
      <c r="AC40" s="171"/>
      <c r="AD40" s="172"/>
      <c r="AG40" s="170" t="s">
        <v>80</v>
      </c>
      <c r="AH40" s="171"/>
      <c r="AI40" s="171"/>
      <c r="AJ40" s="171"/>
      <c r="AK40" s="172"/>
    </row>
    <row r="41" spans="1:37" ht="63" customHeight="1" thickBot="1" x14ac:dyDescent="0.35">
      <c r="B41" s="129"/>
      <c r="C41" s="130"/>
      <c r="D41" s="130"/>
      <c r="E41" s="130"/>
      <c r="F41" s="130"/>
      <c r="G41" s="131"/>
      <c r="H41" s="46"/>
      <c r="I41" s="46"/>
      <c r="J41" s="123"/>
      <c r="K41" s="124"/>
      <c r="L41" s="124"/>
      <c r="M41" s="124"/>
      <c r="N41" s="124"/>
      <c r="O41" s="125"/>
      <c r="P41" s="53"/>
      <c r="Q41" s="53"/>
      <c r="R41" s="123"/>
      <c r="S41" s="124"/>
      <c r="T41" s="124"/>
      <c r="U41" s="124"/>
      <c r="V41" s="124"/>
      <c r="W41" s="125"/>
      <c r="X41" s="53"/>
      <c r="Y41" s="53"/>
      <c r="Z41" s="123"/>
      <c r="AA41" s="124"/>
      <c r="AB41" s="124"/>
      <c r="AC41" s="124"/>
      <c r="AD41" s="125"/>
      <c r="AG41" s="123"/>
      <c r="AH41" s="124"/>
      <c r="AI41" s="124"/>
      <c r="AJ41" s="124"/>
      <c r="AK41" s="125"/>
    </row>
    <row r="42" spans="1:37" x14ac:dyDescent="0.3">
      <c r="B42" s="44"/>
      <c r="C42" s="46"/>
      <c r="D42" s="46"/>
      <c r="E42" s="46"/>
      <c r="F42" s="46"/>
      <c r="G42" s="46"/>
      <c r="H42" s="46"/>
      <c r="I42" s="46"/>
      <c r="J42" s="126"/>
      <c r="K42" s="127"/>
      <c r="L42" s="127"/>
      <c r="M42" s="127"/>
      <c r="N42" s="127"/>
      <c r="O42" s="128"/>
      <c r="P42" s="44"/>
      <c r="Q42" s="44"/>
      <c r="R42" s="126"/>
      <c r="S42" s="127"/>
      <c r="T42" s="127"/>
      <c r="U42" s="127"/>
      <c r="V42" s="127"/>
      <c r="W42" s="128"/>
      <c r="X42" s="18"/>
      <c r="Y42" s="18"/>
      <c r="Z42" s="126"/>
      <c r="AA42" s="127"/>
      <c r="AB42" s="127"/>
      <c r="AC42" s="127"/>
      <c r="AD42" s="128"/>
      <c r="AG42" s="126"/>
      <c r="AH42" s="127"/>
      <c r="AI42" s="127"/>
      <c r="AJ42" s="127"/>
      <c r="AK42" s="128"/>
    </row>
    <row r="43" spans="1:37" ht="15" thickBot="1" x14ac:dyDescent="0.35">
      <c r="B43" s="44"/>
      <c r="C43" s="44"/>
      <c r="D43" s="44"/>
      <c r="E43" s="44"/>
      <c r="F43" s="44"/>
      <c r="G43" s="44"/>
      <c r="H43" s="44"/>
      <c r="I43" s="44"/>
      <c r="J43" s="129"/>
      <c r="K43" s="130"/>
      <c r="L43" s="130"/>
      <c r="M43" s="130"/>
      <c r="N43" s="130"/>
      <c r="O43" s="131"/>
      <c r="P43" s="44"/>
      <c r="Q43" s="44"/>
      <c r="R43" s="129"/>
      <c r="S43" s="130"/>
      <c r="T43" s="130"/>
      <c r="U43" s="130"/>
      <c r="V43" s="130"/>
      <c r="W43" s="131"/>
      <c r="X43" s="44"/>
      <c r="Y43" s="44"/>
      <c r="Z43" s="129"/>
      <c r="AA43" s="130"/>
      <c r="AB43" s="130"/>
      <c r="AC43" s="130"/>
      <c r="AD43" s="131"/>
      <c r="AG43" s="129"/>
      <c r="AH43" s="130"/>
      <c r="AI43" s="130"/>
      <c r="AJ43" s="130"/>
      <c r="AK43" s="131"/>
    </row>
    <row r="44" spans="1:37" x14ac:dyDescent="0.3">
      <c r="B44" s="44"/>
      <c r="C44" s="44"/>
      <c r="D44" s="44"/>
      <c r="E44" s="44"/>
      <c r="F44" s="44"/>
      <c r="G44" s="44"/>
      <c r="H44" s="44"/>
      <c r="I44" s="44"/>
      <c r="J44" s="89"/>
      <c r="K44" s="89"/>
      <c r="L44" s="89"/>
      <c r="M44" s="89"/>
      <c r="N44" s="89"/>
      <c r="O44" s="89"/>
      <c r="P44" s="44"/>
      <c r="Q44" s="44"/>
      <c r="R44" s="89"/>
      <c r="S44" s="89"/>
      <c r="T44" s="89"/>
      <c r="U44" s="89"/>
      <c r="V44" s="89"/>
      <c r="W44" s="89"/>
      <c r="X44" s="44"/>
      <c r="Y44" s="44"/>
      <c r="Z44" s="89"/>
      <c r="AA44" s="89"/>
      <c r="AB44" s="89"/>
      <c r="AC44" s="89"/>
      <c r="AD44" s="89"/>
      <c r="AG44" s="89"/>
      <c r="AH44" s="89"/>
      <c r="AI44" s="89"/>
      <c r="AJ44" s="89"/>
      <c r="AK44" s="89"/>
    </row>
    <row r="45" spans="1:37" ht="44.25" customHeight="1" x14ac:dyDescent="0.3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G45" s="2"/>
      <c r="AH45" s="46"/>
      <c r="AI45" s="46"/>
      <c r="AJ45" s="46"/>
      <c r="AK45" s="2"/>
    </row>
    <row r="46" spans="1:37" ht="19.95" customHeight="1" x14ac:dyDescent="0.3">
      <c r="B46" s="112"/>
      <c r="C46" s="142" t="s">
        <v>71</v>
      </c>
      <c r="D46" s="143"/>
      <c r="E46" s="143"/>
      <c r="F46" s="143"/>
      <c r="G46" s="143"/>
      <c r="H46" s="143"/>
      <c r="I46" s="144"/>
    </row>
    <row r="47" spans="1:37" ht="19.95" customHeight="1" x14ac:dyDescent="0.3">
      <c r="B47" s="96"/>
      <c r="C47" s="66" t="s">
        <v>85</v>
      </c>
      <c r="D47" s="118" t="s">
        <v>86</v>
      </c>
      <c r="E47" s="118"/>
      <c r="F47" s="118"/>
      <c r="G47" s="118"/>
      <c r="H47" s="118"/>
      <c r="I47" s="118"/>
    </row>
    <row r="48" spans="1:37" ht="55.05" customHeight="1" x14ac:dyDescent="0.3">
      <c r="B48" s="97"/>
      <c r="C48" s="66" t="s">
        <v>74</v>
      </c>
      <c r="D48" s="145" t="s">
        <v>75</v>
      </c>
      <c r="E48" s="145"/>
      <c r="F48" s="145"/>
      <c r="G48" s="145"/>
      <c r="H48" s="145"/>
      <c r="I48" s="145"/>
    </row>
    <row r="49" spans="2:9" x14ac:dyDescent="0.3">
      <c r="B49" s="111" t="s">
        <v>3</v>
      </c>
      <c r="C49" s="134">
        <v>1</v>
      </c>
      <c r="D49" s="134"/>
      <c r="E49" s="134"/>
      <c r="F49" s="134"/>
      <c r="G49" s="135"/>
      <c r="H49" s="135"/>
      <c r="I49" s="135"/>
    </row>
    <row r="50" spans="2:9" ht="29.4" customHeight="1" x14ac:dyDescent="0.3">
      <c r="B50" s="65"/>
      <c r="C50" s="65" t="s">
        <v>73</v>
      </c>
      <c r="D50" s="115" t="s">
        <v>81</v>
      </c>
      <c r="E50" s="115" t="s">
        <v>87</v>
      </c>
      <c r="F50" s="115" t="s">
        <v>83</v>
      </c>
      <c r="G50" s="173" t="s">
        <v>84</v>
      </c>
      <c r="H50" s="173"/>
      <c r="I50" s="173"/>
    </row>
    <row r="51" spans="2:9" ht="15" customHeight="1" x14ac:dyDescent="0.3">
      <c r="B51" s="65" t="s">
        <v>55</v>
      </c>
      <c r="C51" s="113">
        <f>C$7</f>
        <v>0.75</v>
      </c>
      <c r="D51" s="114">
        <f>K$7</f>
        <v>0.7</v>
      </c>
      <c r="E51" s="114">
        <f>S$7</f>
        <v>0.7</v>
      </c>
      <c r="F51" s="114">
        <f>AA$7</f>
        <v>0.7</v>
      </c>
      <c r="G51" s="174">
        <f>AH$7</f>
        <v>0.7</v>
      </c>
      <c r="H51" s="174"/>
      <c r="I51" s="174"/>
    </row>
    <row r="52" spans="2:9" ht="18.75" customHeight="1" x14ac:dyDescent="0.3">
      <c r="B52" s="65" t="s">
        <v>56</v>
      </c>
      <c r="C52" s="113">
        <f>D$7</f>
        <v>0.875</v>
      </c>
      <c r="D52" s="114">
        <f>L$7</f>
        <v>0.8</v>
      </c>
      <c r="E52" s="114">
        <f>T$7</f>
        <v>0.8</v>
      </c>
      <c r="F52" s="114">
        <f>AB$7</f>
        <v>0.8</v>
      </c>
      <c r="G52" s="175">
        <f>AI$7</f>
        <v>0.8</v>
      </c>
      <c r="H52" s="175"/>
      <c r="I52" s="175"/>
    </row>
    <row r="53" spans="2:9" ht="18.75" customHeight="1" x14ac:dyDescent="0.3">
      <c r="B53" s="65" t="s">
        <v>63</v>
      </c>
      <c r="C53" s="113">
        <f>E$7</f>
        <v>1</v>
      </c>
      <c r="D53" s="114">
        <f>M$7</f>
        <v>0.9</v>
      </c>
      <c r="E53" s="114">
        <f>U$7</f>
        <v>1</v>
      </c>
      <c r="F53" s="114">
        <f>AC$7</f>
        <v>1</v>
      </c>
      <c r="G53" s="175">
        <f>AJ$7</f>
        <v>1</v>
      </c>
      <c r="H53" s="175"/>
      <c r="I53" s="175"/>
    </row>
    <row r="54" spans="2:9" ht="18.75" customHeight="1" x14ac:dyDescent="0.3">
      <c r="B54" s="65" t="s">
        <v>88</v>
      </c>
      <c r="C54" s="113">
        <f>F$7</f>
        <v>1</v>
      </c>
      <c r="D54" s="114">
        <f>N$7</f>
        <v>1</v>
      </c>
      <c r="E54" s="114">
        <f>V$7</f>
        <v>1</v>
      </c>
      <c r="F54" s="114">
        <f>AD$7</f>
        <v>1</v>
      </c>
      <c r="G54" s="175">
        <f>AK$7</f>
        <v>1</v>
      </c>
      <c r="H54" s="175"/>
      <c r="I54" s="175"/>
    </row>
    <row r="55" spans="2:9" ht="18.75" customHeight="1" x14ac:dyDescent="0.3">
      <c r="B55" s="65" t="s">
        <v>89</v>
      </c>
      <c r="C55" s="113">
        <f>G$7</f>
        <v>1</v>
      </c>
      <c r="D55" s="114">
        <f>O$7</f>
        <v>1</v>
      </c>
      <c r="E55" s="114">
        <f>W$7</f>
        <v>1</v>
      </c>
      <c r="F55" s="114"/>
      <c r="G55" s="176"/>
      <c r="H55" s="176"/>
      <c r="I55" s="176"/>
    </row>
  </sheetData>
  <mergeCells count="51">
    <mergeCell ref="G51:I51"/>
    <mergeCell ref="G52:I52"/>
    <mergeCell ref="G53:I53"/>
    <mergeCell ref="G54:I54"/>
    <mergeCell ref="G55:I55"/>
    <mergeCell ref="G50:I50"/>
    <mergeCell ref="AI4:AK4"/>
    <mergeCell ref="AH5:AK5"/>
    <mergeCell ref="AH26:AK26"/>
    <mergeCell ref="AG40:AK40"/>
    <mergeCell ref="AG41:AK43"/>
    <mergeCell ref="R40:W40"/>
    <mergeCell ref="R41:W43"/>
    <mergeCell ref="AB3:AD3"/>
    <mergeCell ref="AB4:AD4"/>
    <mergeCell ref="Z41:AD43"/>
    <mergeCell ref="Z26:Z27"/>
    <mergeCell ref="T3:W3"/>
    <mergeCell ref="T4:W4"/>
    <mergeCell ref="S5:W5"/>
    <mergeCell ref="Z40:AD40"/>
    <mergeCell ref="S2:W2"/>
    <mergeCell ref="S26:W26"/>
    <mergeCell ref="AH2:AK2"/>
    <mergeCell ref="AI3:AK3"/>
    <mergeCell ref="B26:B27"/>
    <mergeCell ref="J26:J27"/>
    <mergeCell ref="K26:O26"/>
    <mergeCell ref="AG26:AG27"/>
    <mergeCell ref="K5:O5"/>
    <mergeCell ref="C5:G5"/>
    <mergeCell ref="C26:G26"/>
    <mergeCell ref="C2:G2"/>
    <mergeCell ref="K2:O2"/>
    <mergeCell ref="AA2:AD2"/>
    <mergeCell ref="AA5:AD5"/>
    <mergeCell ref="AA26:AD26"/>
    <mergeCell ref="L3:O3"/>
    <mergeCell ref="L4:O4"/>
    <mergeCell ref="J41:O43"/>
    <mergeCell ref="R26:R27"/>
    <mergeCell ref="C49:I49"/>
    <mergeCell ref="J40:O40"/>
    <mergeCell ref="D3:G3"/>
    <mergeCell ref="D4:G4"/>
    <mergeCell ref="B38:G38"/>
    <mergeCell ref="B39:G41"/>
    <mergeCell ref="J2:J4"/>
    <mergeCell ref="C46:I46"/>
    <mergeCell ref="D47:I47"/>
    <mergeCell ref="D48:I48"/>
  </mergeCells>
  <phoneticPr fontId="16" type="noConversion"/>
  <printOptions horizontalCentered="1" verticalCentered="1"/>
  <pageMargins left="0.11811023622047245" right="0.11811023622047245" top="0.15748031496062992" bottom="0.15748031496062992" header="0.11811023622047245" footer="0.11811023622047245"/>
  <pageSetup paperSize="8" orientation="portrait" r:id="rId1"/>
  <ignoredErrors>
    <ignoredError sqref="N7" formula="1"/>
    <ignoredError xmlns:x16r3="http://schemas.microsoft.com/office/spreadsheetml/2018/08/main" sqref="AK6" x16r3:misleadingForma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6356-AA85-44CB-B77B-0BA41EAAD8DF}">
  <dimension ref="A1:AK55"/>
  <sheetViews>
    <sheetView showGridLines="0" view="pageBreakPreview" topLeftCell="W9" zoomScale="70" zoomScaleNormal="85" zoomScaleSheetLayoutView="70" zoomScalePageLayoutView="55" workbookViewId="0">
      <selection activeCell="AN16" sqref="AN16"/>
    </sheetView>
  </sheetViews>
  <sheetFormatPr baseColWidth="10" defaultColWidth="11.44140625" defaultRowHeight="14.4" x14ac:dyDescent="0.3"/>
  <cols>
    <col min="1" max="1" width="4.44140625" style="106" customWidth="1"/>
    <col min="2" max="2" width="33.77734375" customWidth="1"/>
    <col min="3" max="7" width="19" customWidth="1"/>
    <col min="8" max="9" width="3.77734375" customWidth="1"/>
    <col min="10" max="10" width="33.77734375" customWidth="1"/>
    <col min="11" max="15" width="19" customWidth="1"/>
    <col min="16" max="17" width="3.77734375" customWidth="1"/>
    <col min="18" max="18" width="33.77734375" customWidth="1"/>
    <col min="19" max="23" width="19" customWidth="1"/>
    <col min="24" max="25" width="3.77734375" customWidth="1"/>
    <col min="26" max="26" width="33.77734375" customWidth="1"/>
    <col min="27" max="30" width="19.77734375" customWidth="1"/>
    <col min="31" max="32" width="3.77734375" customWidth="1"/>
    <col min="33" max="33" width="33.77734375" customWidth="1"/>
    <col min="34" max="37" width="19.77734375" customWidth="1"/>
    <col min="38" max="38" width="7.44140625" customWidth="1"/>
  </cols>
  <sheetData>
    <row r="1" spans="1:37" ht="19.2" customHeight="1" thickBot="1" x14ac:dyDescent="0.35"/>
    <row r="2" spans="1:37" s="2" customFormat="1" ht="19.95" customHeight="1" x14ac:dyDescent="0.3">
      <c r="A2" s="106"/>
      <c r="B2" s="69"/>
      <c r="C2" s="159" t="s">
        <v>90</v>
      </c>
      <c r="D2" s="159"/>
      <c r="E2" s="159"/>
      <c r="F2" s="159"/>
      <c r="G2" s="160"/>
      <c r="H2" s="1"/>
      <c r="I2"/>
      <c r="J2" s="139"/>
      <c r="K2" s="159" t="s">
        <v>90</v>
      </c>
      <c r="L2" s="159"/>
      <c r="M2" s="159"/>
      <c r="N2" s="159"/>
      <c r="O2" s="160"/>
      <c r="P2" s="56"/>
      <c r="Q2" s="56"/>
      <c r="R2" s="24"/>
      <c r="S2" s="159" t="s">
        <v>90</v>
      </c>
      <c r="T2" s="159"/>
      <c r="U2" s="159"/>
      <c r="V2" s="159"/>
      <c r="W2" s="160"/>
      <c r="X2" s="56"/>
      <c r="Y2" s="56"/>
      <c r="Z2" s="98"/>
      <c r="AA2" s="152" t="s">
        <v>90</v>
      </c>
      <c r="AB2" s="153"/>
      <c r="AC2" s="153"/>
      <c r="AD2" s="154"/>
      <c r="AG2" s="110"/>
      <c r="AH2" s="152" t="s">
        <v>90</v>
      </c>
      <c r="AI2" s="153"/>
      <c r="AJ2" s="153"/>
      <c r="AK2" s="154"/>
    </row>
    <row r="3" spans="1:37" s="2" customFormat="1" ht="19.95" customHeight="1" x14ac:dyDescent="0.3">
      <c r="A3" s="106"/>
      <c r="B3" s="70"/>
      <c r="C3" s="66" t="s">
        <v>72</v>
      </c>
      <c r="D3" s="118" t="s">
        <v>73</v>
      </c>
      <c r="E3" s="118"/>
      <c r="F3" s="118"/>
      <c r="G3" s="119"/>
      <c r="J3" s="140"/>
      <c r="K3" s="66" t="s">
        <v>72</v>
      </c>
      <c r="L3" s="118" t="s">
        <v>81</v>
      </c>
      <c r="M3" s="118"/>
      <c r="N3" s="118"/>
      <c r="O3" s="119"/>
      <c r="R3" s="25"/>
      <c r="S3" s="66" t="s">
        <v>72</v>
      </c>
      <c r="T3" s="167" t="s">
        <v>82</v>
      </c>
      <c r="U3" s="168"/>
      <c r="V3" s="168"/>
      <c r="W3" s="169"/>
      <c r="Z3" s="96"/>
      <c r="AA3" s="66" t="s">
        <v>72</v>
      </c>
      <c r="AB3" s="118" t="s">
        <v>83</v>
      </c>
      <c r="AC3" s="118"/>
      <c r="AD3" s="118"/>
      <c r="AG3" s="108"/>
      <c r="AH3" s="66" t="s">
        <v>72</v>
      </c>
      <c r="AI3" s="118" t="s">
        <v>84</v>
      </c>
      <c r="AJ3" s="118"/>
      <c r="AK3" s="118"/>
    </row>
    <row r="4" spans="1:37" ht="55.05" customHeight="1" x14ac:dyDescent="0.3">
      <c r="B4" s="71"/>
      <c r="C4" s="66" t="s">
        <v>74</v>
      </c>
      <c r="D4" s="120" t="s">
        <v>75</v>
      </c>
      <c r="E4" s="121"/>
      <c r="F4" s="121"/>
      <c r="G4" s="122"/>
      <c r="H4" s="2"/>
      <c r="I4" s="2"/>
      <c r="J4" s="141"/>
      <c r="K4" s="66" t="s">
        <v>74</v>
      </c>
      <c r="L4" s="120" t="s">
        <v>75</v>
      </c>
      <c r="M4" s="121"/>
      <c r="N4" s="121"/>
      <c r="O4" s="122"/>
      <c r="R4" s="26"/>
      <c r="S4" s="66" t="s">
        <v>74</v>
      </c>
      <c r="T4" s="120" t="s">
        <v>75</v>
      </c>
      <c r="U4" s="121"/>
      <c r="V4" s="121"/>
      <c r="W4" s="166"/>
      <c r="Z4" s="97"/>
      <c r="AA4" s="66" t="s">
        <v>74</v>
      </c>
      <c r="AB4" s="120" t="s">
        <v>75</v>
      </c>
      <c r="AC4" s="121"/>
      <c r="AD4" s="166"/>
      <c r="AG4" s="109"/>
      <c r="AH4" s="66" t="s">
        <v>74</v>
      </c>
      <c r="AI4" s="120" t="s">
        <v>75</v>
      </c>
      <c r="AJ4" s="121"/>
      <c r="AK4" s="166"/>
    </row>
    <row r="5" spans="1:37" ht="18" x14ac:dyDescent="0.35">
      <c r="B5" s="111" t="s">
        <v>3</v>
      </c>
      <c r="C5" s="156">
        <v>1</v>
      </c>
      <c r="D5" s="157"/>
      <c r="E5" s="157"/>
      <c r="F5" s="157"/>
      <c r="G5" s="158"/>
      <c r="H5" s="51"/>
      <c r="I5" s="51"/>
      <c r="J5" s="79" t="s">
        <v>3</v>
      </c>
      <c r="K5" s="156">
        <v>1</v>
      </c>
      <c r="L5" s="157"/>
      <c r="M5" s="157"/>
      <c r="N5" s="157"/>
      <c r="O5" s="158"/>
      <c r="P5" s="57"/>
      <c r="Q5" s="57"/>
      <c r="R5" s="14" t="s">
        <v>3</v>
      </c>
      <c r="S5" s="156">
        <v>1</v>
      </c>
      <c r="T5" s="157"/>
      <c r="U5" s="157"/>
      <c r="V5" s="157"/>
      <c r="W5" s="158"/>
      <c r="X5" s="57"/>
      <c r="Y5" s="57"/>
      <c r="Z5" s="79" t="s">
        <v>3</v>
      </c>
      <c r="AA5" s="156">
        <v>1</v>
      </c>
      <c r="AB5" s="157"/>
      <c r="AC5" s="157"/>
      <c r="AD5" s="163"/>
      <c r="AG5" s="101" t="s">
        <v>3</v>
      </c>
      <c r="AH5" s="156">
        <v>1</v>
      </c>
      <c r="AI5" s="157"/>
      <c r="AJ5" s="157"/>
      <c r="AK5" s="163"/>
    </row>
    <row r="6" spans="1:37" ht="16.5" customHeight="1" x14ac:dyDescent="0.3">
      <c r="B6" s="72" t="s">
        <v>76</v>
      </c>
      <c r="C6" s="65">
        <f>+C27</f>
        <v>44715</v>
      </c>
      <c r="D6" s="65">
        <f>D27</f>
        <v>44722</v>
      </c>
      <c r="E6" s="65">
        <f>E27</f>
        <v>44729</v>
      </c>
      <c r="F6" s="65">
        <f>F27</f>
        <v>44736</v>
      </c>
      <c r="G6" s="73">
        <v>44764</v>
      </c>
      <c r="H6" s="7"/>
      <c r="I6" s="7"/>
      <c r="J6" s="72" t="s">
        <v>76</v>
      </c>
      <c r="K6" s="65">
        <f>+K27</f>
        <v>44715</v>
      </c>
      <c r="L6" s="65">
        <f>L27</f>
        <v>44722</v>
      </c>
      <c r="M6" s="65">
        <f>M27</f>
        <v>44729</v>
      </c>
      <c r="N6" s="65">
        <f>N27</f>
        <v>44736</v>
      </c>
      <c r="O6" s="73">
        <v>44764</v>
      </c>
      <c r="P6" s="7"/>
      <c r="Q6" s="7"/>
      <c r="R6" s="72" t="s">
        <v>76</v>
      </c>
      <c r="S6" s="65">
        <f>+S27</f>
        <v>44743</v>
      </c>
      <c r="T6" s="65">
        <f>T27</f>
        <v>44750</v>
      </c>
      <c r="U6" s="65">
        <f>U27</f>
        <v>44757</v>
      </c>
      <c r="V6" s="65">
        <f>V27</f>
        <v>44764</v>
      </c>
      <c r="W6" s="73">
        <f>W27</f>
        <v>44771</v>
      </c>
      <c r="X6" s="7"/>
      <c r="Y6" s="7"/>
      <c r="Z6" s="99" t="s">
        <v>76</v>
      </c>
      <c r="AA6" s="65">
        <f>+AA27</f>
        <v>44743</v>
      </c>
      <c r="AB6" s="65">
        <f>AB27</f>
        <v>44750</v>
      </c>
      <c r="AC6" s="65">
        <f>AC27</f>
        <v>44757</v>
      </c>
      <c r="AD6" s="65">
        <f>AD27</f>
        <v>44764</v>
      </c>
      <c r="AG6" s="99" t="s">
        <v>76</v>
      </c>
      <c r="AH6" s="65">
        <f>+AH27</f>
        <v>44743</v>
      </c>
      <c r="AI6" s="65">
        <f>AI27</f>
        <v>44750</v>
      </c>
      <c r="AJ6" s="65">
        <f>AJ27</f>
        <v>44757</v>
      </c>
      <c r="AK6" s="65">
        <f>AK27</f>
        <v>44764</v>
      </c>
    </row>
    <row r="7" spans="1:37" s="4" customFormat="1" ht="15.75" customHeight="1" thickBot="1" x14ac:dyDescent="0.35">
      <c r="A7" s="103"/>
      <c r="B7" s="74" t="s">
        <v>77</v>
      </c>
      <c r="C7" s="75">
        <f>(C36/B36)*100%</f>
        <v>0.75</v>
      </c>
      <c r="D7" s="75">
        <f>(D36/B36)*100%</f>
        <v>0.875</v>
      </c>
      <c r="E7" s="75">
        <f>(E36/B36)*100%</f>
        <v>1</v>
      </c>
      <c r="F7" s="75">
        <f>(F36/B36)*100%</f>
        <v>1</v>
      </c>
      <c r="G7" s="76">
        <f>(G36/B36)*100%</f>
        <v>1</v>
      </c>
      <c r="H7" s="52"/>
      <c r="I7" s="52"/>
      <c r="J7" s="74" t="s">
        <v>77</v>
      </c>
      <c r="K7" s="64">
        <f ca="1">(K37/$J37)*100%</f>
        <v>0.7</v>
      </c>
      <c r="L7" s="64">
        <f ca="1">(L37/$J37)*100%</f>
        <v>0.8</v>
      </c>
      <c r="M7" s="64">
        <v>0.9</v>
      </c>
      <c r="N7" s="64">
        <f ca="1">(O37/$J37)*100%</f>
        <v>1</v>
      </c>
      <c r="O7" s="64">
        <f ca="1">(O37/$J37)*100%</f>
        <v>1</v>
      </c>
      <c r="P7" s="52"/>
      <c r="Q7" s="52"/>
      <c r="R7" s="74" t="s">
        <v>77</v>
      </c>
      <c r="S7" s="64">
        <f ca="1">(S38/$J37)*100%</f>
        <v>0.7</v>
      </c>
      <c r="T7" s="64">
        <f ca="1">(T38/$J37)*100%</f>
        <v>0.8</v>
      </c>
      <c r="U7" s="64">
        <f ca="1">(U38/$J37)*100%</f>
        <v>1</v>
      </c>
      <c r="V7" s="64">
        <v>1</v>
      </c>
      <c r="W7" s="64">
        <v>1</v>
      </c>
      <c r="X7" s="54"/>
      <c r="Y7" s="54"/>
      <c r="Z7" s="100" t="s">
        <v>77</v>
      </c>
      <c r="AA7" s="64">
        <f ca="1">(AA38/$J37)*100%</f>
        <v>0.7</v>
      </c>
      <c r="AB7" s="64">
        <f ca="1">(AB38/$J37)*100%</f>
        <v>0.8</v>
      </c>
      <c r="AC7" s="64">
        <f ca="1">(AC38/$J37)*100%</f>
        <v>1</v>
      </c>
      <c r="AD7" s="64">
        <f ca="1">(AD38/$J37)*100%</f>
        <v>1</v>
      </c>
      <c r="AG7" s="100" t="s">
        <v>77</v>
      </c>
      <c r="AH7" s="64">
        <f ca="1">(AH38/$J37)*100%</f>
        <v>0.7</v>
      </c>
      <c r="AI7" s="64">
        <f ca="1">(AI38/$J37)*100%</f>
        <v>0.8</v>
      </c>
      <c r="AJ7" s="64">
        <f ca="1">(AJ38/$J37)*100%</f>
        <v>1</v>
      </c>
      <c r="AK7" s="64">
        <f ca="1">(AK38/$J37)*100%</f>
        <v>1</v>
      </c>
    </row>
    <row r="8" spans="1:37" s="4" customFormat="1" ht="10.050000000000001" customHeight="1" x14ac:dyDescent="0.3">
      <c r="A8" s="103"/>
    </row>
    <row r="9" spans="1:37" x14ac:dyDescent="0.3">
      <c r="A9" s="104">
        <v>0.8</v>
      </c>
    </row>
    <row r="10" spans="1:37" x14ac:dyDescent="0.3">
      <c r="A10" s="104">
        <v>0.9</v>
      </c>
    </row>
    <row r="11" spans="1:37" ht="33" customHeight="1" x14ac:dyDescent="0.3">
      <c r="A11" s="104">
        <v>0.92</v>
      </c>
    </row>
    <row r="12" spans="1:37" x14ac:dyDescent="0.3">
      <c r="A12" s="104">
        <v>0.95</v>
      </c>
    </row>
    <row r="13" spans="1:37" x14ac:dyDescent="0.3">
      <c r="A13" s="104">
        <v>0.98</v>
      </c>
    </row>
    <row r="14" spans="1:37" x14ac:dyDescent="0.3">
      <c r="A14" s="104"/>
    </row>
    <row r="15" spans="1:37" x14ac:dyDescent="0.3">
      <c r="A15" s="104"/>
    </row>
    <row r="16" spans="1:37" x14ac:dyDescent="0.3">
      <c r="A16" s="104"/>
    </row>
    <row r="17" spans="1:37" x14ac:dyDescent="0.3">
      <c r="A17" s="104"/>
      <c r="B17" s="1"/>
      <c r="J17" s="1"/>
      <c r="R17" s="1"/>
      <c r="Z17" s="1"/>
      <c r="AG17" s="1"/>
    </row>
    <row r="18" spans="1:37" x14ac:dyDescent="0.3">
      <c r="A18" s="104"/>
      <c r="B18" s="1"/>
      <c r="J18" s="1"/>
      <c r="R18" s="1"/>
      <c r="Z18" s="1"/>
      <c r="AG18" s="1"/>
    </row>
    <row r="19" spans="1:37" s="2" customFormat="1" ht="18.75" customHeight="1" x14ac:dyDescent="0.3">
      <c r="A19" s="104"/>
    </row>
    <row r="20" spans="1:37" s="2" customFormat="1" ht="19.5" customHeight="1" x14ac:dyDescent="0.3">
      <c r="A20" s="104"/>
    </row>
    <row r="21" spans="1:37" x14ac:dyDescent="0.3">
      <c r="A21" s="104"/>
    </row>
    <row r="22" spans="1:37" x14ac:dyDescent="0.3">
      <c r="A22" s="104"/>
    </row>
    <row r="23" spans="1:37" x14ac:dyDescent="0.3">
      <c r="A23" s="104"/>
    </row>
    <row r="24" spans="1:37" x14ac:dyDescent="0.3">
      <c r="A24" s="104"/>
    </row>
    <row r="25" spans="1:37" ht="15" thickBot="1" x14ac:dyDescent="0.35">
      <c r="A25" s="105"/>
    </row>
    <row r="26" spans="1:37" ht="15.75" customHeight="1" x14ac:dyDescent="0.3">
      <c r="A26" s="105"/>
      <c r="B26" s="132" t="s">
        <v>91</v>
      </c>
      <c r="C26" s="149" t="s">
        <v>78</v>
      </c>
      <c r="D26" s="150"/>
      <c r="E26" s="150"/>
      <c r="F26" s="150"/>
      <c r="G26" s="151"/>
      <c r="H26" s="48"/>
      <c r="I26" s="48"/>
      <c r="J26" s="132" t="s">
        <v>91</v>
      </c>
      <c r="K26" s="149" t="s">
        <v>78</v>
      </c>
      <c r="L26" s="150"/>
      <c r="M26" s="150"/>
      <c r="N26" s="150"/>
      <c r="O26" s="151"/>
      <c r="P26" s="58"/>
      <c r="Q26" s="58"/>
      <c r="R26" s="132" t="s">
        <v>91</v>
      </c>
      <c r="S26" s="149" t="s">
        <v>78</v>
      </c>
      <c r="T26" s="150"/>
      <c r="U26" s="150"/>
      <c r="V26" s="150"/>
      <c r="W26" s="151"/>
      <c r="X26" s="58"/>
      <c r="Y26" s="58"/>
      <c r="Z26" s="132" t="s">
        <v>91</v>
      </c>
      <c r="AA26" s="164" t="s">
        <v>78</v>
      </c>
      <c r="AB26" s="165"/>
      <c r="AC26" s="165"/>
      <c r="AD26" s="165"/>
      <c r="AG26" s="132" t="s">
        <v>91</v>
      </c>
      <c r="AH26" s="164" t="s">
        <v>78</v>
      </c>
      <c r="AI26" s="165"/>
      <c r="AJ26" s="165"/>
      <c r="AK26" s="165"/>
    </row>
    <row r="27" spans="1:37" ht="15.6" x14ac:dyDescent="0.3">
      <c r="A27" s="107"/>
      <c r="B27" s="133"/>
      <c r="C27" s="67">
        <v>44715</v>
      </c>
      <c r="D27" s="68">
        <f>C27+7</f>
        <v>44722</v>
      </c>
      <c r="E27" s="68">
        <f>C27+14</f>
        <v>44729</v>
      </c>
      <c r="F27" s="68">
        <f t="shared" ref="F27" si="0">D27+14</f>
        <v>44736</v>
      </c>
      <c r="G27" s="77">
        <v>44764</v>
      </c>
      <c r="H27" s="49"/>
      <c r="I27" s="49"/>
      <c r="J27" s="133"/>
      <c r="K27" s="67">
        <v>44715</v>
      </c>
      <c r="L27" s="68">
        <f>K27+7</f>
        <v>44722</v>
      </c>
      <c r="M27" s="68">
        <f>K27+14</f>
        <v>44729</v>
      </c>
      <c r="N27" s="68">
        <f>K27+21</f>
        <v>44736</v>
      </c>
      <c r="O27" s="77">
        <v>44764</v>
      </c>
      <c r="P27" s="49"/>
      <c r="Q27" s="49"/>
      <c r="R27" s="133"/>
      <c r="S27" s="67">
        <v>44743</v>
      </c>
      <c r="T27" s="68">
        <f>S27+7</f>
        <v>44750</v>
      </c>
      <c r="U27" s="68">
        <f>T27+7</f>
        <v>44757</v>
      </c>
      <c r="V27" s="68">
        <f>U27+7</f>
        <v>44764</v>
      </c>
      <c r="W27" s="77">
        <f>V27+7</f>
        <v>44771</v>
      </c>
      <c r="X27" s="49"/>
      <c r="Y27" s="49"/>
      <c r="Z27" s="133"/>
      <c r="AA27" s="102">
        <v>44743</v>
      </c>
      <c r="AB27" s="102">
        <f>AA27+7</f>
        <v>44750</v>
      </c>
      <c r="AC27" s="102">
        <f>AB27+7</f>
        <v>44757</v>
      </c>
      <c r="AD27" s="102">
        <f>AC27+7</f>
        <v>44764</v>
      </c>
      <c r="AG27" s="133"/>
      <c r="AH27" s="102">
        <v>44743</v>
      </c>
      <c r="AI27" s="102">
        <f>AH27+7</f>
        <v>44750</v>
      </c>
      <c r="AJ27" s="102">
        <f>AI27+7</f>
        <v>44757</v>
      </c>
      <c r="AK27" s="102">
        <f>AJ27+7</f>
        <v>44764</v>
      </c>
    </row>
    <row r="28" spans="1:37" ht="18" customHeight="1" x14ac:dyDescent="0.3">
      <c r="A28" s="107"/>
      <c r="B28" s="78" t="s">
        <v>13</v>
      </c>
      <c r="C28" s="81"/>
      <c r="D28" s="82" t="s">
        <v>61</v>
      </c>
      <c r="E28" s="82" t="s">
        <v>61</v>
      </c>
      <c r="F28" s="82" t="s">
        <v>61</v>
      </c>
      <c r="G28" s="83" t="s">
        <v>61</v>
      </c>
      <c r="H28" s="47"/>
      <c r="I28" s="47"/>
      <c r="J28" s="90" t="s">
        <v>13</v>
      </c>
      <c r="K28" s="81" t="s">
        <v>61</v>
      </c>
      <c r="L28" s="81" t="s">
        <v>61</v>
      </c>
      <c r="M28" s="81" t="s">
        <v>61</v>
      </c>
      <c r="N28" s="81" t="s">
        <v>61</v>
      </c>
      <c r="O28" s="81" t="s">
        <v>61</v>
      </c>
      <c r="P28" s="47"/>
      <c r="Q28" s="47"/>
      <c r="R28" s="90" t="s">
        <v>13</v>
      </c>
      <c r="S28" s="81" t="s">
        <v>61</v>
      </c>
      <c r="T28" s="81" t="s">
        <v>61</v>
      </c>
      <c r="U28" s="81" t="s">
        <v>61</v>
      </c>
      <c r="V28" s="81" t="s">
        <v>61</v>
      </c>
      <c r="W28" s="81" t="s">
        <v>61</v>
      </c>
      <c r="X28" s="47"/>
      <c r="Y28" s="47"/>
      <c r="Z28" s="90" t="s">
        <v>13</v>
      </c>
      <c r="AA28" s="81" t="s">
        <v>61</v>
      </c>
      <c r="AB28" s="81" t="s">
        <v>61</v>
      </c>
      <c r="AC28" s="81" t="s">
        <v>61</v>
      </c>
      <c r="AD28" s="81" t="s">
        <v>61</v>
      </c>
      <c r="AG28" s="90"/>
      <c r="AH28" s="81" t="s">
        <v>61</v>
      </c>
      <c r="AI28" s="81" t="s">
        <v>61</v>
      </c>
      <c r="AJ28" s="81" t="s">
        <v>61</v>
      </c>
      <c r="AK28" s="81" t="s">
        <v>61</v>
      </c>
    </row>
    <row r="29" spans="1:37" ht="32.25" customHeight="1" x14ac:dyDescent="0.3">
      <c r="A29" s="107"/>
      <c r="B29" s="78" t="s">
        <v>14</v>
      </c>
      <c r="C29" s="81" t="s">
        <v>61</v>
      </c>
      <c r="D29" s="82" t="s">
        <v>61</v>
      </c>
      <c r="E29" s="82" t="s">
        <v>61</v>
      </c>
      <c r="F29" s="82" t="s">
        <v>61</v>
      </c>
      <c r="G29" s="83" t="s">
        <v>61</v>
      </c>
      <c r="H29" s="47"/>
      <c r="I29" s="47"/>
      <c r="J29" s="90" t="s">
        <v>14</v>
      </c>
      <c r="K29" s="81" t="s">
        <v>61</v>
      </c>
      <c r="L29" s="81" t="s">
        <v>61</v>
      </c>
      <c r="M29" s="81" t="s">
        <v>61</v>
      </c>
      <c r="N29" s="81" t="s">
        <v>61</v>
      </c>
      <c r="O29" s="81" t="s">
        <v>61</v>
      </c>
      <c r="P29" s="47"/>
      <c r="Q29" s="47"/>
      <c r="R29" s="90" t="s">
        <v>14</v>
      </c>
      <c r="S29" s="81" t="s">
        <v>61</v>
      </c>
      <c r="T29" s="81" t="s">
        <v>61</v>
      </c>
      <c r="U29" s="81" t="s">
        <v>61</v>
      </c>
      <c r="V29" s="81" t="s">
        <v>61</v>
      </c>
      <c r="W29" s="81" t="s">
        <v>61</v>
      </c>
      <c r="X29" s="47"/>
      <c r="Y29" s="47"/>
      <c r="Z29" s="90" t="s">
        <v>14</v>
      </c>
      <c r="AA29" s="81" t="s">
        <v>61</v>
      </c>
      <c r="AB29" s="81" t="s">
        <v>61</v>
      </c>
      <c r="AC29" s="81" t="s">
        <v>61</v>
      </c>
      <c r="AD29" s="81" t="s">
        <v>61</v>
      </c>
      <c r="AG29" s="90"/>
      <c r="AH29" s="81" t="s">
        <v>61</v>
      </c>
      <c r="AI29" s="81" t="s">
        <v>61</v>
      </c>
      <c r="AJ29" s="81" t="s">
        <v>61</v>
      </c>
      <c r="AK29" s="81" t="s">
        <v>61</v>
      </c>
    </row>
    <row r="30" spans="1:37" ht="36.75" customHeight="1" x14ac:dyDescent="0.3">
      <c r="A30" s="107"/>
      <c r="B30" s="78" t="s">
        <v>10</v>
      </c>
      <c r="C30" s="81"/>
      <c r="D30" s="82"/>
      <c r="E30" s="82" t="s">
        <v>61</v>
      </c>
      <c r="F30" s="82" t="s">
        <v>61</v>
      </c>
      <c r="G30" s="83" t="s">
        <v>61</v>
      </c>
      <c r="H30" s="47"/>
      <c r="I30" s="47"/>
      <c r="J30" s="90" t="s">
        <v>10</v>
      </c>
      <c r="K30" s="81"/>
      <c r="L30" s="81"/>
      <c r="M30" s="81" t="s">
        <v>61</v>
      </c>
      <c r="N30" s="81" t="s">
        <v>61</v>
      </c>
      <c r="O30" s="81" t="s">
        <v>61</v>
      </c>
      <c r="P30" s="47"/>
      <c r="Q30" s="47"/>
      <c r="R30" s="90" t="s">
        <v>10</v>
      </c>
      <c r="S30" s="81"/>
      <c r="T30" s="81"/>
      <c r="U30" s="81" t="s">
        <v>61</v>
      </c>
      <c r="V30" s="81" t="s">
        <v>61</v>
      </c>
      <c r="W30" s="81" t="s">
        <v>61</v>
      </c>
      <c r="X30" s="47"/>
      <c r="Y30" s="47"/>
      <c r="Z30" s="90" t="s">
        <v>10</v>
      </c>
      <c r="AA30" s="81"/>
      <c r="AB30" s="81"/>
      <c r="AC30" s="81" t="s">
        <v>61</v>
      </c>
      <c r="AD30" s="81" t="s">
        <v>61</v>
      </c>
      <c r="AG30" s="90"/>
      <c r="AH30" s="81"/>
      <c r="AI30" s="81"/>
      <c r="AJ30" s="81" t="s">
        <v>61</v>
      </c>
      <c r="AK30" s="81" t="s">
        <v>61</v>
      </c>
    </row>
    <row r="31" spans="1:37" ht="39.6" x14ac:dyDescent="0.3">
      <c r="A31" s="107"/>
      <c r="B31" s="78" t="s">
        <v>16</v>
      </c>
      <c r="C31" s="81" t="s">
        <v>61</v>
      </c>
      <c r="D31" s="82" t="s">
        <v>61</v>
      </c>
      <c r="E31" s="82" t="s">
        <v>61</v>
      </c>
      <c r="F31" s="82" t="s">
        <v>61</v>
      </c>
      <c r="G31" s="83" t="s">
        <v>61</v>
      </c>
      <c r="H31" s="47"/>
      <c r="I31" s="47"/>
      <c r="J31" s="90" t="s">
        <v>16</v>
      </c>
      <c r="K31" s="81"/>
      <c r="L31" s="81" t="s">
        <v>61</v>
      </c>
      <c r="M31" s="81" t="s">
        <v>61</v>
      </c>
      <c r="N31" s="81" t="s">
        <v>61</v>
      </c>
      <c r="O31" s="81" t="s">
        <v>61</v>
      </c>
      <c r="P31" s="55"/>
      <c r="Q31" s="55"/>
      <c r="R31" s="90" t="s">
        <v>48</v>
      </c>
      <c r="S31" s="81"/>
      <c r="T31" s="81" t="s">
        <v>61</v>
      </c>
      <c r="U31" s="81" t="s">
        <v>61</v>
      </c>
      <c r="V31" s="81" t="s">
        <v>61</v>
      </c>
      <c r="W31" s="81" t="s">
        <v>61</v>
      </c>
      <c r="X31" s="55"/>
      <c r="Y31" s="55"/>
      <c r="Z31" s="90" t="s">
        <v>49</v>
      </c>
      <c r="AA31" s="81"/>
      <c r="AB31" s="81" t="s">
        <v>61</v>
      </c>
      <c r="AC31" s="81" t="s">
        <v>61</v>
      </c>
      <c r="AD31" s="81" t="s">
        <v>61</v>
      </c>
      <c r="AG31" s="90"/>
      <c r="AH31" s="81"/>
      <c r="AI31" s="81" t="s">
        <v>61</v>
      </c>
      <c r="AJ31" s="81" t="s">
        <v>61</v>
      </c>
      <c r="AK31" s="81" t="s">
        <v>61</v>
      </c>
    </row>
    <row r="32" spans="1:37" ht="33" customHeight="1" x14ac:dyDescent="0.3">
      <c r="A32" s="107"/>
      <c r="B32" s="78" t="s">
        <v>34</v>
      </c>
      <c r="C32" s="81" t="s">
        <v>61</v>
      </c>
      <c r="D32" s="82" t="s">
        <v>61</v>
      </c>
      <c r="E32" s="82" t="s">
        <v>61</v>
      </c>
      <c r="F32" s="82" t="s">
        <v>61</v>
      </c>
      <c r="G32" s="83" t="s">
        <v>61</v>
      </c>
      <c r="H32" s="47"/>
      <c r="I32" s="47"/>
      <c r="J32" s="91" t="s">
        <v>34</v>
      </c>
      <c r="K32" s="81"/>
      <c r="L32" s="81"/>
      <c r="M32" s="81" t="s">
        <v>61</v>
      </c>
      <c r="N32" s="81" t="s">
        <v>61</v>
      </c>
      <c r="O32" s="81" t="s">
        <v>61</v>
      </c>
      <c r="R32" s="91" t="s">
        <v>16</v>
      </c>
      <c r="S32" s="81"/>
      <c r="T32" s="81"/>
      <c r="U32" s="81" t="s">
        <v>61</v>
      </c>
      <c r="V32" s="81" t="s">
        <v>61</v>
      </c>
      <c r="W32" s="81" t="s">
        <v>61</v>
      </c>
      <c r="Z32" s="91" t="s">
        <v>16</v>
      </c>
      <c r="AA32" s="81"/>
      <c r="AB32" s="81"/>
      <c r="AC32" s="81" t="s">
        <v>61</v>
      </c>
      <c r="AD32" s="81" t="s">
        <v>61</v>
      </c>
      <c r="AG32" s="91"/>
      <c r="AH32" s="81"/>
      <c r="AI32" s="81"/>
      <c r="AJ32" s="81" t="s">
        <v>61</v>
      </c>
      <c r="AK32" s="81" t="s">
        <v>61</v>
      </c>
    </row>
    <row r="33" spans="1:37" ht="39" customHeight="1" x14ac:dyDescent="0.3">
      <c r="A33" s="107"/>
      <c r="B33" s="78" t="s">
        <v>18</v>
      </c>
      <c r="C33" s="81" t="s">
        <v>61</v>
      </c>
      <c r="D33" s="82" t="s">
        <v>61</v>
      </c>
      <c r="E33" s="82" t="s">
        <v>61</v>
      </c>
      <c r="F33" s="82" t="s">
        <v>61</v>
      </c>
      <c r="G33" s="83" t="s">
        <v>61</v>
      </c>
      <c r="H33" s="47"/>
      <c r="I33" s="47"/>
      <c r="J33" s="90" t="s">
        <v>18</v>
      </c>
      <c r="K33" s="81" t="s">
        <v>61</v>
      </c>
      <c r="L33" s="81" t="s">
        <v>61</v>
      </c>
      <c r="M33" s="81" t="s">
        <v>61</v>
      </c>
      <c r="N33" s="81" t="s">
        <v>61</v>
      </c>
      <c r="O33" s="81" t="s">
        <v>61</v>
      </c>
      <c r="P33" s="55"/>
      <c r="Q33" s="55"/>
      <c r="R33" s="90" t="s">
        <v>34</v>
      </c>
      <c r="S33" s="81" t="s">
        <v>61</v>
      </c>
      <c r="T33" s="81" t="s">
        <v>61</v>
      </c>
      <c r="U33" s="81" t="s">
        <v>61</v>
      </c>
      <c r="V33" s="81" t="s">
        <v>61</v>
      </c>
      <c r="W33" s="81" t="s">
        <v>61</v>
      </c>
      <c r="X33" s="55"/>
      <c r="Y33" s="55"/>
      <c r="Z33" s="90" t="s">
        <v>34</v>
      </c>
      <c r="AA33" s="81" t="s">
        <v>61</v>
      </c>
      <c r="AB33" s="81" t="s">
        <v>61</v>
      </c>
      <c r="AC33" s="81" t="s">
        <v>61</v>
      </c>
      <c r="AD33" s="81" t="s">
        <v>61</v>
      </c>
      <c r="AG33" s="90"/>
      <c r="AH33" s="81" t="s">
        <v>61</v>
      </c>
      <c r="AI33" s="81" t="s">
        <v>61</v>
      </c>
      <c r="AJ33" s="81" t="s">
        <v>61</v>
      </c>
      <c r="AK33" s="81" t="s">
        <v>61</v>
      </c>
    </row>
    <row r="34" spans="1:37" ht="39.6" x14ac:dyDescent="0.3">
      <c r="A34" s="107"/>
      <c r="B34" s="80" t="s">
        <v>15</v>
      </c>
      <c r="C34" s="81" t="s">
        <v>61</v>
      </c>
      <c r="D34" s="81" t="s">
        <v>61</v>
      </c>
      <c r="E34" s="81" t="s">
        <v>61</v>
      </c>
      <c r="F34" s="82" t="s">
        <v>61</v>
      </c>
      <c r="G34" s="83" t="s">
        <v>61</v>
      </c>
      <c r="H34" s="47"/>
      <c r="I34" s="47"/>
      <c r="J34" s="90" t="s">
        <v>15</v>
      </c>
      <c r="K34" s="81" t="s">
        <v>61</v>
      </c>
      <c r="L34" s="81" t="s">
        <v>61</v>
      </c>
      <c r="M34" s="81" t="s">
        <v>61</v>
      </c>
      <c r="N34" s="81" t="s">
        <v>61</v>
      </c>
      <c r="O34" s="81" t="s">
        <v>61</v>
      </c>
      <c r="P34" s="47"/>
      <c r="Q34" s="47"/>
      <c r="R34" s="90" t="s">
        <v>18</v>
      </c>
      <c r="S34" s="81" t="s">
        <v>61</v>
      </c>
      <c r="T34" s="81" t="s">
        <v>61</v>
      </c>
      <c r="U34" s="81" t="s">
        <v>61</v>
      </c>
      <c r="V34" s="81" t="s">
        <v>61</v>
      </c>
      <c r="W34" s="81" t="s">
        <v>61</v>
      </c>
      <c r="X34" s="47"/>
      <c r="Y34" s="47"/>
      <c r="Z34" s="90" t="s">
        <v>18</v>
      </c>
      <c r="AA34" s="81" t="s">
        <v>61</v>
      </c>
      <c r="AB34" s="81" t="s">
        <v>61</v>
      </c>
      <c r="AC34" s="81" t="s">
        <v>61</v>
      </c>
      <c r="AD34" s="81" t="s">
        <v>61</v>
      </c>
      <c r="AG34" s="90"/>
      <c r="AH34" s="81" t="s">
        <v>61</v>
      </c>
      <c r="AI34" s="81" t="s">
        <v>61</v>
      </c>
      <c r="AJ34" s="81" t="s">
        <v>61</v>
      </c>
      <c r="AK34" s="81" t="s">
        <v>61</v>
      </c>
    </row>
    <row r="35" spans="1:37" ht="56.25" customHeight="1" thickBot="1" x14ac:dyDescent="0.35">
      <c r="A35" s="107"/>
      <c r="B35" s="80" t="s">
        <v>17</v>
      </c>
      <c r="C35" s="81" t="s">
        <v>61</v>
      </c>
      <c r="D35" s="81" t="s">
        <v>61</v>
      </c>
      <c r="E35" s="81" t="s">
        <v>61</v>
      </c>
      <c r="F35" s="82" t="s">
        <v>61</v>
      </c>
      <c r="G35" s="84" t="s">
        <v>61</v>
      </c>
      <c r="H35" s="47"/>
      <c r="I35" s="47"/>
      <c r="J35" s="92" t="s">
        <v>17</v>
      </c>
      <c r="K35" s="81" t="s">
        <v>61</v>
      </c>
      <c r="L35" s="81" t="s">
        <v>61</v>
      </c>
      <c r="M35" s="81" t="s">
        <v>61</v>
      </c>
      <c r="N35" s="81" t="s">
        <v>61</v>
      </c>
      <c r="O35" s="81" t="s">
        <v>61</v>
      </c>
      <c r="P35" s="47"/>
      <c r="Q35" s="47"/>
      <c r="R35" s="92" t="s">
        <v>15</v>
      </c>
      <c r="S35" s="81" t="s">
        <v>61</v>
      </c>
      <c r="T35" s="81" t="s">
        <v>61</v>
      </c>
      <c r="U35" s="81" t="s">
        <v>61</v>
      </c>
      <c r="V35" s="81" t="s">
        <v>61</v>
      </c>
      <c r="W35" s="81" t="s">
        <v>61</v>
      </c>
      <c r="X35" s="47"/>
      <c r="Y35" s="47"/>
      <c r="Z35" s="92" t="s">
        <v>15</v>
      </c>
      <c r="AA35" s="81" t="s">
        <v>61</v>
      </c>
      <c r="AB35" s="81" t="s">
        <v>61</v>
      </c>
      <c r="AC35" s="81" t="s">
        <v>61</v>
      </c>
      <c r="AD35" s="81" t="s">
        <v>61</v>
      </c>
      <c r="AG35" s="92"/>
      <c r="AH35" s="81" t="s">
        <v>61</v>
      </c>
      <c r="AI35" s="81" t="s">
        <v>61</v>
      </c>
      <c r="AJ35" s="81" t="s">
        <v>61</v>
      </c>
      <c r="AK35" s="81" t="s">
        <v>61</v>
      </c>
    </row>
    <row r="36" spans="1:37" ht="40.200000000000003" thickBot="1" x14ac:dyDescent="0.35">
      <c r="B36" s="85">
        <f t="shared" ref="B36:G36" si="1">COUNTA(B28:B35)</f>
        <v>8</v>
      </c>
      <c r="C36" s="86">
        <f>COUNTA(C28:C35)</f>
        <v>6</v>
      </c>
      <c r="D36" s="86">
        <f t="shared" si="1"/>
        <v>7</v>
      </c>
      <c r="E36" s="86">
        <f t="shared" si="1"/>
        <v>8</v>
      </c>
      <c r="F36" s="87">
        <f t="shared" si="1"/>
        <v>8</v>
      </c>
      <c r="G36" s="88">
        <f t="shared" si="1"/>
        <v>8</v>
      </c>
      <c r="H36" s="50"/>
      <c r="I36" s="50"/>
      <c r="J36" s="92" t="s">
        <v>35</v>
      </c>
      <c r="K36" s="81" t="s">
        <v>61</v>
      </c>
      <c r="L36" s="81" t="s">
        <v>61</v>
      </c>
      <c r="M36" s="81" t="s">
        <v>61</v>
      </c>
      <c r="N36" s="81" t="s">
        <v>61</v>
      </c>
      <c r="O36" s="81" t="s">
        <v>61</v>
      </c>
      <c r="P36" s="47"/>
      <c r="Q36" s="47"/>
      <c r="R36" s="92" t="s">
        <v>17</v>
      </c>
      <c r="S36" s="81" t="s">
        <v>61</v>
      </c>
      <c r="T36" s="81" t="s">
        <v>61</v>
      </c>
      <c r="U36" s="81" t="s">
        <v>61</v>
      </c>
      <c r="V36" s="81" t="s">
        <v>61</v>
      </c>
      <c r="W36" s="81" t="s">
        <v>61</v>
      </c>
      <c r="X36" s="47"/>
      <c r="Y36" s="47"/>
      <c r="Z36" s="92" t="s">
        <v>17</v>
      </c>
      <c r="AA36" s="81" t="s">
        <v>61</v>
      </c>
      <c r="AB36" s="81" t="s">
        <v>61</v>
      </c>
      <c r="AC36" s="81" t="s">
        <v>61</v>
      </c>
      <c r="AD36" s="81" t="s">
        <v>61</v>
      </c>
      <c r="AG36" s="92"/>
      <c r="AH36" s="81" t="s">
        <v>61</v>
      </c>
      <c r="AI36" s="81" t="s">
        <v>61</v>
      </c>
      <c r="AJ36" s="81" t="s">
        <v>61</v>
      </c>
      <c r="AK36" s="81" t="s">
        <v>61</v>
      </c>
    </row>
    <row r="37" spans="1:37" ht="40.200000000000003" thickBot="1" x14ac:dyDescent="0.35">
      <c r="B37" s="18"/>
      <c r="C37" s="9"/>
      <c r="D37" s="9"/>
      <c r="E37" s="9"/>
      <c r="F37" s="9"/>
      <c r="J37" s="85">
        <f t="shared" ref="J37:O37" ca="1" si="2">COUNTA(J28:J37)</f>
        <v>10</v>
      </c>
      <c r="K37" s="86">
        <f t="shared" ca="1" si="2"/>
        <v>7</v>
      </c>
      <c r="L37" s="86">
        <f t="shared" ca="1" si="2"/>
        <v>8</v>
      </c>
      <c r="M37" s="86">
        <f t="shared" ca="1" si="2"/>
        <v>10</v>
      </c>
      <c r="N37" s="86">
        <f t="shared" ca="1" si="2"/>
        <v>10</v>
      </c>
      <c r="O37" s="94">
        <f t="shared" ca="1" si="2"/>
        <v>10</v>
      </c>
      <c r="P37" s="47"/>
      <c r="Q37" s="47"/>
      <c r="R37" s="93" t="s">
        <v>35</v>
      </c>
      <c r="S37" s="95" t="s">
        <v>61</v>
      </c>
      <c r="T37" s="95" t="s">
        <v>61</v>
      </c>
      <c r="U37" s="95" t="s">
        <v>61</v>
      </c>
      <c r="V37" s="95" t="s">
        <v>61</v>
      </c>
      <c r="W37" s="95" t="s">
        <v>61</v>
      </c>
      <c r="X37" s="47"/>
      <c r="Y37" s="47"/>
      <c r="Z37" s="92" t="s">
        <v>35</v>
      </c>
      <c r="AA37" s="95" t="s">
        <v>61</v>
      </c>
      <c r="AB37" s="95" t="s">
        <v>61</v>
      </c>
      <c r="AC37" s="95" t="s">
        <v>61</v>
      </c>
      <c r="AD37" s="95" t="s">
        <v>61</v>
      </c>
      <c r="AG37" s="92"/>
      <c r="AH37" s="95" t="s">
        <v>61</v>
      </c>
      <c r="AI37" s="95" t="s">
        <v>61</v>
      </c>
      <c r="AJ37" s="95" t="s">
        <v>61</v>
      </c>
      <c r="AK37" s="95" t="s">
        <v>61</v>
      </c>
    </row>
    <row r="38" spans="1:37" ht="34.200000000000003" customHeight="1" thickBot="1" x14ac:dyDescent="0.35">
      <c r="B38" s="136" t="s">
        <v>80</v>
      </c>
      <c r="C38" s="137"/>
      <c r="D38" s="137"/>
      <c r="E38" s="137"/>
      <c r="F38" s="137"/>
      <c r="G38" s="138"/>
      <c r="P38" s="50"/>
      <c r="Q38" s="50"/>
      <c r="R38" s="85">
        <f t="shared" ref="R38:W38" si="3">COUNTA(R28:R37)</f>
        <v>10</v>
      </c>
      <c r="S38" s="86">
        <f t="shared" si="3"/>
        <v>7</v>
      </c>
      <c r="T38" s="86">
        <f t="shared" si="3"/>
        <v>8</v>
      </c>
      <c r="U38" s="86">
        <f t="shared" si="3"/>
        <v>10</v>
      </c>
      <c r="V38" s="86">
        <f t="shared" si="3"/>
        <v>10</v>
      </c>
      <c r="W38" s="94">
        <f t="shared" si="3"/>
        <v>10</v>
      </c>
      <c r="X38" s="47"/>
      <c r="Y38" s="47"/>
      <c r="Z38" s="85">
        <f>COUNTA(Z28:Z37)</f>
        <v>10</v>
      </c>
      <c r="AA38" s="86">
        <f>COUNTA(AA28:AA37)</f>
        <v>7</v>
      </c>
      <c r="AB38" s="86">
        <f>COUNTA(AB28:AB37)</f>
        <v>8</v>
      </c>
      <c r="AC38" s="86">
        <f t="shared" ref="AC38:AD38" si="4">COUNTA(AC28:AC37)</f>
        <v>10</v>
      </c>
      <c r="AD38" s="86">
        <f t="shared" si="4"/>
        <v>10</v>
      </c>
      <c r="AG38" s="85">
        <f>COUNTA(AG28:AG37)</f>
        <v>0</v>
      </c>
      <c r="AH38" s="86">
        <f>COUNTA(AH28:AH37)</f>
        <v>7</v>
      </c>
      <c r="AI38" s="86">
        <f>COUNTA(AI28:AI37)</f>
        <v>8</v>
      </c>
      <c r="AJ38" s="86">
        <f t="shared" ref="AJ38:AK38" si="5">COUNTA(AJ28:AJ37)</f>
        <v>10</v>
      </c>
      <c r="AK38" s="86">
        <f t="shared" si="5"/>
        <v>10</v>
      </c>
    </row>
    <row r="39" spans="1:37" ht="42" customHeight="1" thickBot="1" x14ac:dyDescent="0.35">
      <c r="B39" s="123"/>
      <c r="C39" s="124"/>
      <c r="D39" s="124"/>
      <c r="E39" s="124"/>
      <c r="F39" s="124"/>
      <c r="G39" s="125"/>
      <c r="H39" s="46"/>
      <c r="I39" s="46"/>
      <c r="J39" s="170" t="s">
        <v>80</v>
      </c>
      <c r="K39" s="171"/>
      <c r="L39" s="171"/>
      <c r="M39" s="171"/>
      <c r="N39" s="171"/>
      <c r="O39" s="172"/>
      <c r="R39" s="21"/>
      <c r="S39" s="9"/>
      <c r="T39" s="9"/>
      <c r="U39" s="9"/>
      <c r="Z39" s="21"/>
      <c r="AA39" s="9"/>
      <c r="AB39" s="9"/>
      <c r="AC39" s="9"/>
      <c r="AG39" s="21"/>
    </row>
    <row r="40" spans="1:37" ht="33" customHeight="1" thickBot="1" x14ac:dyDescent="0.35">
      <c r="B40" s="126"/>
      <c r="C40" s="127"/>
      <c r="D40" s="127"/>
      <c r="E40" s="127"/>
      <c r="F40" s="127"/>
      <c r="G40" s="128"/>
      <c r="H40" s="44"/>
      <c r="I40" s="44"/>
      <c r="J40" s="123"/>
      <c r="K40" s="124"/>
      <c r="L40" s="124"/>
      <c r="M40" s="124"/>
      <c r="N40" s="124"/>
      <c r="O40" s="125"/>
      <c r="P40" s="59"/>
      <c r="Q40" s="59"/>
      <c r="R40" s="136" t="s">
        <v>80</v>
      </c>
      <c r="S40" s="137"/>
      <c r="T40" s="137"/>
      <c r="U40" s="137"/>
      <c r="V40" s="137"/>
      <c r="W40" s="138"/>
      <c r="Z40" s="170" t="s">
        <v>80</v>
      </c>
      <c r="AA40" s="171"/>
      <c r="AB40" s="171"/>
      <c r="AC40" s="171"/>
      <c r="AD40" s="172"/>
      <c r="AG40" s="170" t="s">
        <v>80</v>
      </c>
      <c r="AH40" s="171"/>
      <c r="AI40" s="171"/>
      <c r="AJ40" s="171"/>
      <c r="AK40" s="172"/>
    </row>
    <row r="41" spans="1:37" ht="63" customHeight="1" thickBot="1" x14ac:dyDescent="0.35">
      <c r="B41" s="129"/>
      <c r="C41" s="130"/>
      <c r="D41" s="130"/>
      <c r="E41" s="130"/>
      <c r="F41" s="130"/>
      <c r="G41" s="131"/>
      <c r="H41" s="46"/>
      <c r="I41" s="46"/>
      <c r="J41" s="126"/>
      <c r="K41" s="127"/>
      <c r="L41" s="127"/>
      <c r="M41" s="127"/>
      <c r="N41" s="127"/>
      <c r="O41" s="128"/>
      <c r="P41" s="53"/>
      <c r="Q41" s="53"/>
      <c r="R41" s="123"/>
      <c r="S41" s="124"/>
      <c r="T41" s="124"/>
      <c r="U41" s="124"/>
      <c r="V41" s="124"/>
      <c r="W41" s="125"/>
      <c r="X41" s="53"/>
      <c r="Y41" s="53"/>
      <c r="Z41" s="123"/>
      <c r="AA41" s="124"/>
      <c r="AB41" s="124"/>
      <c r="AC41" s="124"/>
      <c r="AD41" s="125"/>
      <c r="AG41" s="123"/>
      <c r="AH41" s="124"/>
      <c r="AI41" s="124"/>
      <c r="AJ41" s="124"/>
      <c r="AK41" s="125"/>
    </row>
    <row r="42" spans="1:37" ht="15" thickBot="1" x14ac:dyDescent="0.35">
      <c r="B42" s="44"/>
      <c r="C42" s="46"/>
      <c r="D42" s="46"/>
      <c r="E42" s="46"/>
      <c r="F42" s="46"/>
      <c r="G42" s="46"/>
      <c r="H42" s="46"/>
      <c r="I42" s="46"/>
      <c r="J42" s="129"/>
      <c r="K42" s="130"/>
      <c r="L42" s="130"/>
      <c r="M42" s="130"/>
      <c r="N42" s="130"/>
      <c r="O42" s="131"/>
      <c r="P42" s="44"/>
      <c r="Q42" s="44"/>
      <c r="R42" s="126"/>
      <c r="S42" s="127"/>
      <c r="T42" s="127"/>
      <c r="U42" s="127"/>
      <c r="V42" s="127"/>
      <c r="W42" s="128"/>
      <c r="X42" s="18"/>
      <c r="Y42" s="18"/>
      <c r="Z42" s="126"/>
      <c r="AA42" s="127"/>
      <c r="AB42" s="127"/>
      <c r="AC42" s="127"/>
      <c r="AD42" s="128"/>
      <c r="AG42" s="126"/>
      <c r="AH42" s="127"/>
      <c r="AI42" s="127"/>
      <c r="AJ42" s="127"/>
      <c r="AK42" s="128"/>
    </row>
    <row r="43" spans="1:37" ht="15" thickBot="1" x14ac:dyDescent="0.35">
      <c r="B43" s="44"/>
      <c r="C43" s="44"/>
      <c r="D43" s="44"/>
      <c r="E43" s="44"/>
      <c r="F43" s="44"/>
      <c r="G43" s="44"/>
      <c r="H43" s="44"/>
      <c r="I43" s="44"/>
      <c r="P43" s="44"/>
      <c r="Q43" s="44"/>
      <c r="R43" s="129"/>
      <c r="S43" s="130"/>
      <c r="T43" s="130"/>
      <c r="U43" s="130"/>
      <c r="V43" s="130"/>
      <c r="W43" s="131"/>
      <c r="X43" s="44"/>
      <c r="Y43" s="44"/>
      <c r="Z43" s="129"/>
      <c r="AA43" s="130"/>
      <c r="AB43" s="130"/>
      <c r="AC43" s="130"/>
      <c r="AD43" s="131"/>
      <c r="AG43" s="129"/>
      <c r="AH43" s="130"/>
      <c r="AI43" s="130"/>
      <c r="AJ43" s="130"/>
      <c r="AK43" s="131"/>
    </row>
    <row r="44" spans="1:37" x14ac:dyDescent="0.3">
      <c r="B44" s="44"/>
      <c r="C44" s="44"/>
      <c r="D44" s="44"/>
      <c r="E44" s="44"/>
      <c r="F44" s="44"/>
      <c r="G44" s="44"/>
      <c r="H44" s="44"/>
      <c r="I44" s="44"/>
      <c r="J44" s="89"/>
      <c r="K44" s="89"/>
      <c r="L44" s="89"/>
      <c r="M44" s="89"/>
      <c r="N44" s="89"/>
      <c r="O44" s="89"/>
      <c r="P44" s="44"/>
      <c r="Q44" s="44"/>
      <c r="R44" s="89"/>
      <c r="S44" s="89"/>
      <c r="T44" s="89"/>
      <c r="U44" s="89"/>
      <c r="V44" s="89"/>
      <c r="W44" s="89"/>
      <c r="X44" s="44"/>
      <c r="Y44" s="44"/>
      <c r="Z44" s="89"/>
      <c r="AA44" s="89"/>
      <c r="AB44" s="89"/>
      <c r="AC44" s="89"/>
      <c r="AD44" s="89"/>
      <c r="AG44" s="89"/>
      <c r="AH44" s="89"/>
      <c r="AI44" s="89"/>
      <c r="AJ44" s="89"/>
      <c r="AK44" s="89"/>
    </row>
    <row r="45" spans="1:37" ht="44.25" customHeight="1" x14ac:dyDescent="0.3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G45" s="2"/>
      <c r="AH45" s="46"/>
      <c r="AI45" s="46"/>
      <c r="AJ45" s="46"/>
      <c r="AK45" s="2"/>
    </row>
    <row r="46" spans="1:37" ht="19.95" customHeight="1" x14ac:dyDescent="0.3">
      <c r="B46" s="112"/>
      <c r="C46" s="142" t="s">
        <v>71</v>
      </c>
      <c r="D46" s="143"/>
      <c r="E46" s="143"/>
      <c r="F46" s="143"/>
      <c r="G46" s="143"/>
      <c r="H46" s="143"/>
      <c r="I46" s="144"/>
    </row>
    <row r="47" spans="1:37" ht="19.95" customHeight="1" x14ac:dyDescent="0.3">
      <c r="B47" s="96"/>
      <c r="C47" s="66" t="s">
        <v>85</v>
      </c>
      <c r="D47" s="118" t="s">
        <v>86</v>
      </c>
      <c r="E47" s="118"/>
      <c r="F47" s="118"/>
      <c r="G47" s="118"/>
      <c r="H47" s="118"/>
      <c r="I47" s="118"/>
    </row>
    <row r="48" spans="1:37" ht="55.05" customHeight="1" x14ac:dyDescent="0.3">
      <c r="B48" s="97"/>
      <c r="C48" s="66" t="s">
        <v>74</v>
      </c>
      <c r="D48" s="145" t="s">
        <v>75</v>
      </c>
      <c r="E48" s="145"/>
      <c r="F48" s="145"/>
      <c r="G48" s="145"/>
      <c r="H48" s="145"/>
      <c r="I48" s="145"/>
    </row>
    <row r="49" spans="2:9" x14ac:dyDescent="0.3">
      <c r="B49" s="111" t="s">
        <v>3</v>
      </c>
      <c r="C49" s="134">
        <v>1</v>
      </c>
      <c r="D49" s="134"/>
      <c r="E49" s="134"/>
      <c r="F49" s="134"/>
      <c r="G49" s="135"/>
      <c r="H49" s="135"/>
      <c r="I49" s="135"/>
    </row>
    <row r="50" spans="2:9" ht="29.4" customHeight="1" x14ac:dyDescent="0.3">
      <c r="B50" s="65"/>
      <c r="C50" s="65" t="s">
        <v>73</v>
      </c>
      <c r="D50" s="115" t="s">
        <v>81</v>
      </c>
      <c r="E50" s="115" t="s">
        <v>87</v>
      </c>
      <c r="F50" s="115" t="s">
        <v>83</v>
      </c>
      <c r="G50" s="173" t="s">
        <v>84</v>
      </c>
      <c r="H50" s="173"/>
      <c r="I50" s="173"/>
    </row>
    <row r="51" spans="2:9" ht="15" customHeight="1" x14ac:dyDescent="0.3">
      <c r="B51" s="65" t="s">
        <v>55</v>
      </c>
      <c r="C51" s="113">
        <f>C$7</f>
        <v>0.75</v>
      </c>
      <c r="D51" s="114">
        <f ca="1">K$7</f>
        <v>0.7</v>
      </c>
      <c r="E51" s="114">
        <f ca="1">S$7</f>
        <v>0.7</v>
      </c>
      <c r="F51" s="114">
        <f ca="1">AA$7</f>
        <v>0.7</v>
      </c>
      <c r="G51" s="174">
        <f ca="1">AH$7</f>
        <v>0</v>
      </c>
      <c r="H51" s="174"/>
      <c r="I51" s="174"/>
    </row>
    <row r="52" spans="2:9" ht="18.75" customHeight="1" x14ac:dyDescent="0.3">
      <c r="B52" s="65" t="s">
        <v>56</v>
      </c>
      <c r="C52" s="113">
        <f>D$7</f>
        <v>0.875</v>
      </c>
      <c r="D52" s="114">
        <f ca="1">L$7</f>
        <v>0.8</v>
      </c>
      <c r="E52" s="114">
        <f ca="1">T$7</f>
        <v>0.8</v>
      </c>
      <c r="F52" s="114">
        <f ca="1">AB$7</f>
        <v>0.8</v>
      </c>
      <c r="G52" s="175">
        <f ca="1">AI$7</f>
        <v>0.8</v>
      </c>
      <c r="H52" s="175"/>
      <c r="I52" s="175"/>
    </row>
    <row r="53" spans="2:9" ht="18.75" customHeight="1" x14ac:dyDescent="0.3">
      <c r="B53" s="65" t="s">
        <v>63</v>
      </c>
      <c r="C53" s="113">
        <f>E$7</f>
        <v>1</v>
      </c>
      <c r="D53" s="114">
        <f>M$7</f>
        <v>0.9</v>
      </c>
      <c r="E53" s="114">
        <f ca="1">U$7</f>
        <v>1</v>
      </c>
      <c r="F53" s="114">
        <f ca="1">AC$7</f>
        <v>1</v>
      </c>
      <c r="G53" s="175">
        <f ca="1">AJ$7</f>
        <v>1</v>
      </c>
      <c r="H53" s="175"/>
      <c r="I53" s="175"/>
    </row>
    <row r="54" spans="2:9" ht="18.75" customHeight="1" x14ac:dyDescent="0.3">
      <c r="B54" s="65" t="s">
        <v>88</v>
      </c>
      <c r="C54" s="113">
        <f>F$7</f>
        <v>1</v>
      </c>
      <c r="D54" s="114">
        <f ca="1">N$7</f>
        <v>1</v>
      </c>
      <c r="E54" s="114">
        <f>V$7</f>
        <v>1</v>
      </c>
      <c r="F54" s="114">
        <f ca="1">AD$7</f>
        <v>1</v>
      </c>
      <c r="G54" s="175">
        <f ca="1">AK$7</f>
        <v>1</v>
      </c>
      <c r="H54" s="175"/>
      <c r="I54" s="175"/>
    </row>
    <row r="55" spans="2:9" ht="18.75" customHeight="1" x14ac:dyDescent="0.3">
      <c r="B55" s="65" t="s">
        <v>89</v>
      </c>
      <c r="C55" s="113">
        <f>G$7</f>
        <v>1</v>
      </c>
      <c r="D55" s="114">
        <f ca="1">O$7</f>
        <v>1</v>
      </c>
      <c r="E55" s="114">
        <f>W$7</f>
        <v>1</v>
      </c>
      <c r="F55" s="114"/>
      <c r="G55" s="176"/>
      <c r="H55" s="176"/>
      <c r="I55" s="176"/>
    </row>
  </sheetData>
  <mergeCells count="51">
    <mergeCell ref="G52:I52"/>
    <mergeCell ref="G53:I53"/>
    <mergeCell ref="G54:I54"/>
    <mergeCell ref="G55:I55"/>
    <mergeCell ref="J39:O39"/>
    <mergeCell ref="J40:O42"/>
    <mergeCell ref="C46:I46"/>
    <mergeCell ref="D47:I47"/>
    <mergeCell ref="D48:I48"/>
    <mergeCell ref="C49:I49"/>
    <mergeCell ref="G50:I50"/>
    <mergeCell ref="G51:I51"/>
    <mergeCell ref="B39:G41"/>
    <mergeCell ref="R40:W40"/>
    <mergeCell ref="Z40:AD40"/>
    <mergeCell ref="AG40:AK40"/>
    <mergeCell ref="R41:W43"/>
    <mergeCell ref="Z41:AD43"/>
    <mergeCell ref="AG41:AK43"/>
    <mergeCell ref="B38:G38"/>
    <mergeCell ref="C5:G5"/>
    <mergeCell ref="K5:O5"/>
    <mergeCell ref="S5:W5"/>
    <mergeCell ref="AA5:AD5"/>
    <mergeCell ref="S26:W26"/>
    <mergeCell ref="Z26:Z27"/>
    <mergeCell ref="AA26:AD26"/>
    <mergeCell ref="AH5:AK5"/>
    <mergeCell ref="B26:B27"/>
    <mergeCell ref="C26:G26"/>
    <mergeCell ref="J26:J27"/>
    <mergeCell ref="K26:O26"/>
    <mergeCell ref="R26:R27"/>
    <mergeCell ref="AG26:AG27"/>
    <mergeCell ref="AH26:AK26"/>
    <mergeCell ref="AH2:AK2"/>
    <mergeCell ref="D3:G3"/>
    <mergeCell ref="L3:O3"/>
    <mergeCell ref="T3:W3"/>
    <mergeCell ref="AB3:AD3"/>
    <mergeCell ref="C2:G2"/>
    <mergeCell ref="J2:J4"/>
    <mergeCell ref="K2:O2"/>
    <mergeCell ref="S2:W2"/>
    <mergeCell ref="AA2:AD2"/>
    <mergeCell ref="AI3:AK3"/>
    <mergeCell ref="D4:G4"/>
    <mergeCell ref="L4:O4"/>
    <mergeCell ref="T4:W4"/>
    <mergeCell ref="AB4:AD4"/>
    <mergeCell ref="AI4:AK4"/>
  </mergeCells>
  <pageMargins left="0.7" right="0.7" top="0.75" bottom="0.75" header="0.3" footer="0.3"/>
  <pageSetup paperSize="9" scale="1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650D-0AB6-4C95-8D8E-F72B3FD5BD28}">
  <dimension ref="A1:AK55"/>
  <sheetViews>
    <sheetView showGridLines="0" view="pageBreakPreview" zoomScale="70" zoomScaleNormal="85" zoomScaleSheetLayoutView="70" zoomScalePageLayoutView="55" workbookViewId="0">
      <selection activeCell="O37" sqref="J2:O37"/>
    </sheetView>
  </sheetViews>
  <sheetFormatPr baseColWidth="10" defaultColWidth="11.44140625" defaultRowHeight="14.4" x14ac:dyDescent="0.3"/>
  <cols>
    <col min="1" max="1" width="4.44140625" style="106" customWidth="1"/>
    <col min="2" max="2" width="33.77734375" customWidth="1"/>
    <col min="3" max="7" width="19" customWidth="1"/>
    <col min="8" max="9" width="3.77734375" customWidth="1"/>
    <col min="10" max="10" width="33.77734375" customWidth="1"/>
    <col min="11" max="15" width="19" customWidth="1"/>
    <col min="16" max="17" width="3.77734375" customWidth="1"/>
    <col min="18" max="18" width="33.77734375" customWidth="1"/>
    <col min="19" max="23" width="19" customWidth="1"/>
    <col min="24" max="25" width="3.77734375" customWidth="1"/>
    <col min="26" max="26" width="33.77734375" customWidth="1"/>
    <col min="27" max="30" width="19.77734375" customWidth="1"/>
    <col min="31" max="32" width="3.77734375" customWidth="1"/>
    <col min="33" max="33" width="33.77734375" customWidth="1"/>
    <col min="34" max="37" width="19.77734375" customWidth="1"/>
    <col min="38" max="38" width="7.44140625" customWidth="1"/>
  </cols>
  <sheetData>
    <row r="1" spans="1:37" ht="19.2" customHeight="1" thickBot="1" x14ac:dyDescent="0.35"/>
    <row r="2" spans="1:37" s="2" customFormat="1" ht="19.95" customHeight="1" x14ac:dyDescent="0.3">
      <c r="A2" s="106"/>
      <c r="B2" s="69"/>
      <c r="C2" s="159" t="s">
        <v>92</v>
      </c>
      <c r="D2" s="159"/>
      <c r="E2" s="159"/>
      <c r="F2" s="159"/>
      <c r="G2" s="160"/>
      <c r="H2" s="1"/>
      <c r="I2"/>
      <c r="J2" s="139"/>
      <c r="K2" s="159" t="s">
        <v>92</v>
      </c>
      <c r="L2" s="159"/>
      <c r="M2" s="159"/>
      <c r="N2" s="159"/>
      <c r="O2" s="160"/>
      <c r="P2" s="56"/>
      <c r="Q2" s="56"/>
      <c r="R2" s="24"/>
      <c r="S2" s="159" t="s">
        <v>92</v>
      </c>
      <c r="T2" s="159"/>
      <c r="U2" s="159"/>
      <c r="V2" s="159"/>
      <c r="W2" s="160"/>
      <c r="X2" s="56"/>
      <c r="Y2" s="56"/>
      <c r="Z2" s="98"/>
      <c r="AA2" s="152" t="s">
        <v>92</v>
      </c>
      <c r="AB2" s="153"/>
      <c r="AC2" s="153"/>
      <c r="AD2" s="154"/>
      <c r="AG2" s="110"/>
      <c r="AH2" s="152" t="s">
        <v>92</v>
      </c>
      <c r="AI2" s="153"/>
      <c r="AJ2" s="153"/>
      <c r="AK2" s="154"/>
    </row>
    <row r="3" spans="1:37" s="2" customFormat="1" ht="19.95" customHeight="1" x14ac:dyDescent="0.3">
      <c r="A3" s="106"/>
      <c r="B3" s="70"/>
      <c r="C3" s="66" t="s">
        <v>72</v>
      </c>
      <c r="D3" s="118" t="s">
        <v>73</v>
      </c>
      <c r="E3" s="118"/>
      <c r="F3" s="118"/>
      <c r="G3" s="119"/>
      <c r="J3" s="140"/>
      <c r="K3" s="66" t="s">
        <v>72</v>
      </c>
      <c r="L3" s="118" t="s">
        <v>81</v>
      </c>
      <c r="M3" s="118"/>
      <c r="N3" s="118"/>
      <c r="O3" s="119"/>
      <c r="R3" s="25"/>
      <c r="S3" s="66" t="s">
        <v>72</v>
      </c>
      <c r="T3" s="167" t="s">
        <v>82</v>
      </c>
      <c r="U3" s="168"/>
      <c r="V3" s="168"/>
      <c r="W3" s="169"/>
      <c r="Z3" s="96"/>
      <c r="AA3" s="66" t="s">
        <v>72</v>
      </c>
      <c r="AB3" s="118" t="s">
        <v>83</v>
      </c>
      <c r="AC3" s="118"/>
      <c r="AD3" s="118"/>
      <c r="AG3" s="108"/>
      <c r="AH3" s="66" t="s">
        <v>72</v>
      </c>
      <c r="AI3" s="118" t="s">
        <v>84</v>
      </c>
      <c r="AJ3" s="118"/>
      <c r="AK3" s="118"/>
    </row>
    <row r="4" spans="1:37" ht="55.05" customHeight="1" x14ac:dyDescent="0.3">
      <c r="B4" s="71"/>
      <c r="C4" s="66" t="s">
        <v>74</v>
      </c>
      <c r="D4" s="120" t="s">
        <v>75</v>
      </c>
      <c r="E4" s="121"/>
      <c r="F4" s="121"/>
      <c r="G4" s="122"/>
      <c r="H4" s="2"/>
      <c r="I4" s="2"/>
      <c r="J4" s="141"/>
      <c r="K4" s="66" t="s">
        <v>74</v>
      </c>
      <c r="L4" s="120" t="s">
        <v>75</v>
      </c>
      <c r="M4" s="121"/>
      <c r="N4" s="121"/>
      <c r="O4" s="122"/>
      <c r="R4" s="26"/>
      <c r="S4" s="66" t="s">
        <v>74</v>
      </c>
      <c r="T4" s="120" t="s">
        <v>75</v>
      </c>
      <c r="U4" s="121"/>
      <c r="V4" s="121"/>
      <c r="W4" s="166"/>
      <c r="Z4" s="97"/>
      <c r="AA4" s="66" t="s">
        <v>74</v>
      </c>
      <c r="AB4" s="120" t="s">
        <v>75</v>
      </c>
      <c r="AC4" s="121"/>
      <c r="AD4" s="166"/>
      <c r="AG4" s="109"/>
      <c r="AH4" s="66" t="s">
        <v>74</v>
      </c>
      <c r="AI4" s="120" t="s">
        <v>75</v>
      </c>
      <c r="AJ4" s="121"/>
      <c r="AK4" s="166"/>
    </row>
    <row r="5" spans="1:37" ht="18" x14ac:dyDescent="0.35">
      <c r="B5" s="111" t="s">
        <v>3</v>
      </c>
      <c r="C5" s="156">
        <v>1</v>
      </c>
      <c r="D5" s="157"/>
      <c r="E5" s="157"/>
      <c r="F5" s="157"/>
      <c r="G5" s="158"/>
      <c r="H5" s="51"/>
      <c r="I5" s="51"/>
      <c r="J5" s="79" t="s">
        <v>3</v>
      </c>
      <c r="K5" s="156">
        <v>1</v>
      </c>
      <c r="L5" s="157"/>
      <c r="M5" s="157"/>
      <c r="N5" s="157"/>
      <c r="O5" s="158"/>
      <c r="P5" s="57"/>
      <c r="Q5" s="57"/>
      <c r="R5" s="14" t="s">
        <v>3</v>
      </c>
      <c r="S5" s="156">
        <v>1</v>
      </c>
      <c r="T5" s="157"/>
      <c r="U5" s="157"/>
      <c r="V5" s="157"/>
      <c r="W5" s="158"/>
      <c r="X5" s="57"/>
      <c r="Y5" s="57"/>
      <c r="Z5" s="79" t="s">
        <v>3</v>
      </c>
      <c r="AA5" s="156">
        <v>1</v>
      </c>
      <c r="AB5" s="157"/>
      <c r="AC5" s="157"/>
      <c r="AD5" s="163"/>
      <c r="AG5" s="101" t="s">
        <v>3</v>
      </c>
      <c r="AH5" s="156">
        <v>1</v>
      </c>
      <c r="AI5" s="157"/>
      <c r="AJ5" s="157"/>
      <c r="AK5" s="163"/>
    </row>
    <row r="6" spans="1:37" ht="16.5" customHeight="1" x14ac:dyDescent="0.3">
      <c r="B6" s="72" t="s">
        <v>76</v>
      </c>
      <c r="C6" s="65">
        <f>+C27</f>
        <v>44715</v>
      </c>
      <c r="D6" s="65">
        <f>D27</f>
        <v>44722</v>
      </c>
      <c r="E6" s="65">
        <f>E27</f>
        <v>44729</v>
      </c>
      <c r="F6" s="65">
        <f>F27</f>
        <v>44736</v>
      </c>
      <c r="G6" s="73">
        <v>44764</v>
      </c>
      <c r="H6" s="7"/>
      <c r="I6" s="7"/>
      <c r="J6" s="72" t="s">
        <v>76</v>
      </c>
      <c r="K6" s="65">
        <f>+K27</f>
        <v>44715</v>
      </c>
      <c r="L6" s="65">
        <f>L27</f>
        <v>44722</v>
      </c>
      <c r="M6" s="65">
        <f>M27</f>
        <v>44729</v>
      </c>
      <c r="N6" s="65">
        <f>N27</f>
        <v>44736</v>
      </c>
      <c r="O6" s="73">
        <v>44764</v>
      </c>
      <c r="P6" s="7"/>
      <c r="Q6" s="7"/>
      <c r="R6" s="72" t="s">
        <v>76</v>
      </c>
      <c r="S6" s="65">
        <f>+S27</f>
        <v>44743</v>
      </c>
      <c r="T6" s="65">
        <f>T27</f>
        <v>44750</v>
      </c>
      <c r="U6" s="65">
        <f>U27</f>
        <v>44757</v>
      </c>
      <c r="V6" s="65">
        <f>V27</f>
        <v>44764</v>
      </c>
      <c r="W6" s="73">
        <f>W27</f>
        <v>44771</v>
      </c>
      <c r="X6" s="7"/>
      <c r="Y6" s="7"/>
      <c r="Z6" s="99" t="s">
        <v>76</v>
      </c>
      <c r="AA6" s="65">
        <f>+AA27</f>
        <v>44743</v>
      </c>
      <c r="AB6" s="65">
        <f>AB27</f>
        <v>44750</v>
      </c>
      <c r="AC6" s="65">
        <f>AC27</f>
        <v>44757</v>
      </c>
      <c r="AD6" s="65">
        <f>AD27</f>
        <v>44764</v>
      </c>
      <c r="AG6" s="99" t="s">
        <v>76</v>
      </c>
      <c r="AH6" s="65">
        <f>+AH27</f>
        <v>44743</v>
      </c>
      <c r="AI6" s="65">
        <f>AI27</f>
        <v>44750</v>
      </c>
      <c r="AJ6" s="65">
        <f>AJ27</f>
        <v>44757</v>
      </c>
      <c r="AK6" s="65">
        <f>AK27</f>
        <v>44764</v>
      </c>
    </row>
    <row r="7" spans="1:37" s="4" customFormat="1" ht="15.75" customHeight="1" thickBot="1" x14ac:dyDescent="0.35">
      <c r="A7" s="103"/>
      <c r="B7" s="74" t="s">
        <v>77</v>
      </c>
      <c r="C7" s="75">
        <f>(C36/B36)*100%</f>
        <v>0.75</v>
      </c>
      <c r="D7" s="75">
        <f>(D36/B36)*100%</f>
        <v>0.875</v>
      </c>
      <c r="E7" s="75">
        <f>(E36/B36)*100%</f>
        <v>1</v>
      </c>
      <c r="F7" s="75">
        <f>(F36/B36)*100%</f>
        <v>1</v>
      </c>
      <c r="G7" s="76">
        <f>(G36/B36)*100%</f>
        <v>1</v>
      </c>
      <c r="H7" s="52"/>
      <c r="I7" s="52"/>
      <c r="J7" s="74" t="s">
        <v>77</v>
      </c>
      <c r="K7" s="64">
        <f ca="1">(K37/$J37)*100%</f>
        <v>0.7</v>
      </c>
      <c r="L7" s="64">
        <f ca="1">(L37/$J37)*100%</f>
        <v>0.8</v>
      </c>
      <c r="M7" s="64">
        <v>0.9</v>
      </c>
      <c r="N7" s="64">
        <f ca="1">(O37/$J37)*100%</f>
        <v>1</v>
      </c>
      <c r="O7" s="64">
        <f ca="1">(O37/$J37)*100%</f>
        <v>1</v>
      </c>
      <c r="P7" s="52"/>
      <c r="Q7" s="52"/>
      <c r="R7" s="74" t="s">
        <v>77</v>
      </c>
      <c r="S7" s="64">
        <f ca="1">(S38/$J37)*100%</f>
        <v>0.7</v>
      </c>
      <c r="T7" s="64">
        <f ca="1">(T38/$J37)*100%</f>
        <v>0.8</v>
      </c>
      <c r="U7" s="64">
        <f ca="1">(U38/$J37)*100%</f>
        <v>1</v>
      </c>
      <c r="V7" s="64">
        <v>1</v>
      </c>
      <c r="W7" s="64">
        <v>1</v>
      </c>
      <c r="X7" s="54"/>
      <c r="Y7" s="54"/>
      <c r="Z7" s="100" t="s">
        <v>77</v>
      </c>
      <c r="AA7" s="64">
        <f ca="1">(AA38/$J37)*100%</f>
        <v>0.7</v>
      </c>
      <c r="AB7" s="64">
        <f ca="1">(AB38/$J37)*100%</f>
        <v>0.8</v>
      </c>
      <c r="AC7" s="64">
        <f ca="1">(AC38/$J37)*100%</f>
        <v>1</v>
      </c>
      <c r="AD7" s="64">
        <f ca="1">(AD38/$J37)*100%</f>
        <v>1</v>
      </c>
      <c r="AG7" s="100" t="s">
        <v>77</v>
      </c>
      <c r="AH7" s="64">
        <f ca="1">(AH38/$J37)*100%</f>
        <v>0.7</v>
      </c>
      <c r="AI7" s="64">
        <f ca="1">(AI38/$J37)*100%</f>
        <v>0.8</v>
      </c>
      <c r="AJ7" s="64">
        <f ca="1">(AJ38/$J37)*100%</f>
        <v>1</v>
      </c>
      <c r="AK7" s="64">
        <f ca="1">(AK38/$J37)*100%</f>
        <v>1</v>
      </c>
    </row>
    <row r="8" spans="1:37" s="4" customFormat="1" ht="10.050000000000001" customHeight="1" x14ac:dyDescent="0.3">
      <c r="A8" s="103"/>
    </row>
    <row r="9" spans="1:37" x14ac:dyDescent="0.3">
      <c r="A9" s="104">
        <v>0.8</v>
      </c>
    </row>
    <row r="10" spans="1:37" x14ac:dyDescent="0.3">
      <c r="A10" s="104">
        <v>0.9</v>
      </c>
    </row>
    <row r="11" spans="1:37" ht="33" customHeight="1" x14ac:dyDescent="0.3">
      <c r="A11" s="104">
        <v>0.92</v>
      </c>
    </row>
    <row r="12" spans="1:37" x14ac:dyDescent="0.3">
      <c r="A12" s="104">
        <v>0.95</v>
      </c>
    </row>
    <row r="13" spans="1:37" x14ac:dyDescent="0.3">
      <c r="A13" s="104">
        <v>0.98</v>
      </c>
    </row>
    <row r="14" spans="1:37" x14ac:dyDescent="0.3">
      <c r="A14" s="104"/>
    </row>
    <row r="15" spans="1:37" x14ac:dyDescent="0.3">
      <c r="A15" s="104"/>
    </row>
    <row r="16" spans="1:37" x14ac:dyDescent="0.3">
      <c r="A16" s="104"/>
    </row>
    <row r="17" spans="1:37" x14ac:dyDescent="0.3">
      <c r="A17" s="104"/>
      <c r="B17" s="1"/>
      <c r="J17" s="1"/>
      <c r="R17" s="1"/>
      <c r="Z17" s="1"/>
      <c r="AG17" s="1"/>
    </row>
    <row r="18" spans="1:37" x14ac:dyDescent="0.3">
      <c r="A18" s="104"/>
      <c r="B18" s="1"/>
      <c r="J18" s="1"/>
      <c r="R18" s="1"/>
      <c r="Z18" s="1"/>
      <c r="AG18" s="1"/>
    </row>
    <row r="19" spans="1:37" s="2" customFormat="1" ht="18.75" customHeight="1" x14ac:dyDescent="0.3">
      <c r="A19" s="104"/>
    </row>
    <row r="20" spans="1:37" s="2" customFormat="1" ht="19.5" customHeight="1" x14ac:dyDescent="0.3">
      <c r="A20" s="104"/>
    </row>
    <row r="21" spans="1:37" x14ac:dyDescent="0.3">
      <c r="A21" s="104"/>
    </row>
    <row r="22" spans="1:37" x14ac:dyDescent="0.3">
      <c r="A22" s="104"/>
    </row>
    <row r="23" spans="1:37" x14ac:dyDescent="0.3">
      <c r="A23" s="104"/>
    </row>
    <row r="24" spans="1:37" x14ac:dyDescent="0.3">
      <c r="A24" s="104"/>
    </row>
    <row r="25" spans="1:37" ht="15" thickBot="1" x14ac:dyDescent="0.35">
      <c r="A25" s="105"/>
    </row>
    <row r="26" spans="1:37" ht="15.75" customHeight="1" x14ac:dyDescent="0.3">
      <c r="A26" s="105"/>
      <c r="B26" s="132" t="s">
        <v>93</v>
      </c>
      <c r="C26" s="149" t="s">
        <v>78</v>
      </c>
      <c r="D26" s="150"/>
      <c r="E26" s="150"/>
      <c r="F26" s="150"/>
      <c r="G26" s="151"/>
      <c r="H26" s="48"/>
      <c r="I26" s="48"/>
      <c r="J26" s="132" t="s">
        <v>93</v>
      </c>
      <c r="K26" s="149" t="s">
        <v>78</v>
      </c>
      <c r="L26" s="150"/>
      <c r="M26" s="150"/>
      <c r="N26" s="150"/>
      <c r="O26" s="151"/>
      <c r="P26" s="58"/>
      <c r="Q26" s="58"/>
      <c r="R26" s="132" t="s">
        <v>93</v>
      </c>
      <c r="S26" s="149" t="s">
        <v>78</v>
      </c>
      <c r="T26" s="150"/>
      <c r="U26" s="150"/>
      <c r="V26" s="150"/>
      <c r="W26" s="151"/>
      <c r="X26" s="58"/>
      <c r="Y26" s="58"/>
      <c r="Z26" s="132" t="s">
        <v>93</v>
      </c>
      <c r="AA26" s="164" t="s">
        <v>78</v>
      </c>
      <c r="AB26" s="165"/>
      <c r="AC26" s="165"/>
      <c r="AD26" s="165"/>
      <c r="AG26" s="132" t="s">
        <v>93</v>
      </c>
      <c r="AH26" s="164" t="s">
        <v>78</v>
      </c>
      <c r="AI26" s="165"/>
      <c r="AJ26" s="165"/>
      <c r="AK26" s="165"/>
    </row>
    <row r="27" spans="1:37" ht="15.6" x14ac:dyDescent="0.3">
      <c r="A27" s="107"/>
      <c r="B27" s="133"/>
      <c r="C27" s="67">
        <v>44715</v>
      </c>
      <c r="D27" s="68">
        <f>C27+7</f>
        <v>44722</v>
      </c>
      <c r="E27" s="68">
        <f>C27+14</f>
        <v>44729</v>
      </c>
      <c r="F27" s="68">
        <f t="shared" ref="F27" si="0">D27+14</f>
        <v>44736</v>
      </c>
      <c r="G27" s="77">
        <v>44764</v>
      </c>
      <c r="H27" s="49"/>
      <c r="I27" s="49"/>
      <c r="J27" s="133"/>
      <c r="K27" s="67">
        <v>44715</v>
      </c>
      <c r="L27" s="68">
        <f>K27+7</f>
        <v>44722</v>
      </c>
      <c r="M27" s="68">
        <f>K27+14</f>
        <v>44729</v>
      </c>
      <c r="N27" s="68">
        <f>K27+21</f>
        <v>44736</v>
      </c>
      <c r="O27" s="77">
        <v>44764</v>
      </c>
      <c r="P27" s="49"/>
      <c r="Q27" s="49"/>
      <c r="R27" s="133"/>
      <c r="S27" s="67">
        <v>44743</v>
      </c>
      <c r="T27" s="68">
        <f>S27+7</f>
        <v>44750</v>
      </c>
      <c r="U27" s="68">
        <f>T27+7</f>
        <v>44757</v>
      </c>
      <c r="V27" s="68">
        <f>U27+7</f>
        <v>44764</v>
      </c>
      <c r="W27" s="77">
        <f>V27+7</f>
        <v>44771</v>
      </c>
      <c r="X27" s="49"/>
      <c r="Y27" s="49"/>
      <c r="Z27" s="133"/>
      <c r="AA27" s="102">
        <v>44743</v>
      </c>
      <c r="AB27" s="102">
        <f>AA27+7</f>
        <v>44750</v>
      </c>
      <c r="AC27" s="102">
        <f>AB27+7</f>
        <v>44757</v>
      </c>
      <c r="AD27" s="102">
        <f>AC27+7</f>
        <v>44764</v>
      </c>
      <c r="AG27" s="133"/>
      <c r="AH27" s="102">
        <v>44743</v>
      </c>
      <c r="AI27" s="102">
        <f>AH27+7</f>
        <v>44750</v>
      </c>
      <c r="AJ27" s="102">
        <f>AI27+7</f>
        <v>44757</v>
      </c>
      <c r="AK27" s="102">
        <f>AJ27+7</f>
        <v>44764</v>
      </c>
    </row>
    <row r="28" spans="1:37" ht="26.4" x14ac:dyDescent="0.3">
      <c r="A28" s="107"/>
      <c r="B28" s="78" t="s">
        <v>19</v>
      </c>
      <c r="C28" s="81"/>
      <c r="D28" s="82" t="s">
        <v>61</v>
      </c>
      <c r="E28" s="82" t="s">
        <v>61</v>
      </c>
      <c r="F28" s="82" t="s">
        <v>61</v>
      </c>
      <c r="G28" s="83" t="s">
        <v>61</v>
      </c>
      <c r="H28" s="47"/>
      <c r="I28" s="47"/>
      <c r="J28" s="90" t="s">
        <v>19</v>
      </c>
      <c r="K28" s="81" t="s">
        <v>61</v>
      </c>
      <c r="L28" s="81" t="s">
        <v>61</v>
      </c>
      <c r="M28" s="81" t="s">
        <v>61</v>
      </c>
      <c r="N28" s="81" t="s">
        <v>61</v>
      </c>
      <c r="O28" s="81" t="s">
        <v>61</v>
      </c>
      <c r="P28" s="47"/>
      <c r="Q28" s="47"/>
      <c r="R28" s="90" t="s">
        <v>19</v>
      </c>
      <c r="S28" s="81" t="s">
        <v>61</v>
      </c>
      <c r="T28" s="81" t="s">
        <v>61</v>
      </c>
      <c r="U28" s="81" t="s">
        <v>61</v>
      </c>
      <c r="V28" s="81" t="s">
        <v>61</v>
      </c>
      <c r="W28" s="81" t="s">
        <v>61</v>
      </c>
      <c r="X28" s="47"/>
      <c r="Y28" s="47"/>
      <c r="Z28" s="90" t="s">
        <v>19</v>
      </c>
      <c r="AA28" s="81" t="s">
        <v>61</v>
      </c>
      <c r="AB28" s="81" t="s">
        <v>61</v>
      </c>
      <c r="AC28" s="81" t="s">
        <v>61</v>
      </c>
      <c r="AD28" s="81" t="s">
        <v>61</v>
      </c>
      <c r="AG28" s="90"/>
      <c r="AH28" s="81" t="s">
        <v>61</v>
      </c>
      <c r="AI28" s="81" t="s">
        <v>61</v>
      </c>
      <c r="AJ28" s="81" t="s">
        <v>61</v>
      </c>
      <c r="AK28" s="81" t="s">
        <v>61</v>
      </c>
    </row>
    <row r="29" spans="1:37" ht="52.8" x14ac:dyDescent="0.3">
      <c r="A29" s="107"/>
      <c r="B29" s="78" t="s">
        <v>47</v>
      </c>
      <c r="C29" s="81" t="s">
        <v>61</v>
      </c>
      <c r="D29" s="82" t="s">
        <v>61</v>
      </c>
      <c r="E29" s="82" t="s">
        <v>61</v>
      </c>
      <c r="F29" s="82" t="s">
        <v>61</v>
      </c>
      <c r="G29" s="83" t="s">
        <v>61</v>
      </c>
      <c r="H29" s="47"/>
      <c r="I29" s="47"/>
      <c r="J29" s="90" t="s">
        <v>25</v>
      </c>
      <c r="K29" s="81" t="s">
        <v>61</v>
      </c>
      <c r="L29" s="81" t="s">
        <v>61</v>
      </c>
      <c r="M29" s="81" t="s">
        <v>61</v>
      </c>
      <c r="N29" s="81" t="s">
        <v>61</v>
      </c>
      <c r="O29" s="81" t="s">
        <v>61</v>
      </c>
      <c r="P29" s="47"/>
      <c r="Q29" s="47"/>
      <c r="R29" s="90" t="s">
        <v>25</v>
      </c>
      <c r="S29" s="81" t="s">
        <v>61</v>
      </c>
      <c r="T29" s="81" t="s">
        <v>61</v>
      </c>
      <c r="U29" s="81" t="s">
        <v>61</v>
      </c>
      <c r="V29" s="81" t="s">
        <v>61</v>
      </c>
      <c r="W29" s="81" t="s">
        <v>61</v>
      </c>
      <c r="X29" s="47"/>
      <c r="Y29" s="47"/>
      <c r="Z29" s="90" t="s">
        <v>25</v>
      </c>
      <c r="AA29" s="81" t="s">
        <v>61</v>
      </c>
      <c r="AB29" s="81" t="s">
        <v>61</v>
      </c>
      <c r="AC29" s="81" t="s">
        <v>61</v>
      </c>
      <c r="AD29" s="81" t="s">
        <v>61</v>
      </c>
      <c r="AG29" s="90"/>
      <c r="AH29" s="81" t="s">
        <v>61</v>
      </c>
      <c r="AI29" s="81" t="s">
        <v>61</v>
      </c>
      <c r="AJ29" s="81" t="s">
        <v>61</v>
      </c>
      <c r="AK29" s="81" t="s">
        <v>61</v>
      </c>
    </row>
    <row r="30" spans="1:37" ht="43.2" customHeight="1" x14ac:dyDescent="0.3">
      <c r="A30" s="107"/>
      <c r="B30" s="78" t="s">
        <v>20</v>
      </c>
      <c r="C30" s="81"/>
      <c r="D30" s="82"/>
      <c r="E30" s="82" t="s">
        <v>61</v>
      </c>
      <c r="F30" s="82" t="s">
        <v>61</v>
      </c>
      <c r="G30" s="83" t="s">
        <v>61</v>
      </c>
      <c r="H30" s="47"/>
      <c r="I30" s="47"/>
      <c r="J30" s="90" t="s">
        <v>20</v>
      </c>
      <c r="K30" s="81"/>
      <c r="L30" s="81"/>
      <c r="M30" s="81" t="s">
        <v>61</v>
      </c>
      <c r="N30" s="81" t="s">
        <v>61</v>
      </c>
      <c r="O30" s="81" t="s">
        <v>61</v>
      </c>
      <c r="P30" s="47"/>
      <c r="Q30" s="47"/>
      <c r="R30" s="90" t="s">
        <v>20</v>
      </c>
      <c r="S30" s="81"/>
      <c r="T30" s="81"/>
      <c r="U30" s="81" t="s">
        <v>61</v>
      </c>
      <c r="V30" s="81" t="s">
        <v>61</v>
      </c>
      <c r="W30" s="81" t="s">
        <v>61</v>
      </c>
      <c r="X30" s="47"/>
      <c r="Y30" s="47"/>
      <c r="Z30" s="90" t="s">
        <v>20</v>
      </c>
      <c r="AA30" s="81"/>
      <c r="AB30" s="81"/>
      <c r="AC30" s="81" t="s">
        <v>61</v>
      </c>
      <c r="AD30" s="81" t="s">
        <v>61</v>
      </c>
      <c r="AG30" s="90"/>
      <c r="AH30" s="81"/>
      <c r="AI30" s="81"/>
      <c r="AJ30" s="81" t="s">
        <v>61</v>
      </c>
      <c r="AK30" s="81" t="s">
        <v>61</v>
      </c>
    </row>
    <row r="31" spans="1:37" ht="26.4" x14ac:dyDescent="0.3">
      <c r="A31" s="107"/>
      <c r="B31" s="78" t="s">
        <v>21</v>
      </c>
      <c r="C31" s="81" t="s">
        <v>61</v>
      </c>
      <c r="D31" s="82" t="s">
        <v>61</v>
      </c>
      <c r="E31" s="82" t="s">
        <v>61</v>
      </c>
      <c r="F31" s="82" t="s">
        <v>61</v>
      </c>
      <c r="G31" s="83" t="s">
        <v>61</v>
      </c>
      <c r="H31" s="47"/>
      <c r="I31" s="47"/>
      <c r="J31" s="90" t="s">
        <v>21</v>
      </c>
      <c r="K31" s="81"/>
      <c r="L31" s="81" t="s">
        <v>61</v>
      </c>
      <c r="M31" s="81" t="s">
        <v>61</v>
      </c>
      <c r="N31" s="81" t="s">
        <v>61</v>
      </c>
      <c r="O31" s="81" t="s">
        <v>61</v>
      </c>
      <c r="P31" s="55"/>
      <c r="Q31" s="55"/>
      <c r="R31" s="90" t="s">
        <v>21</v>
      </c>
      <c r="S31" s="81"/>
      <c r="T31" s="81" t="s">
        <v>61</v>
      </c>
      <c r="U31" s="81" t="s">
        <v>61</v>
      </c>
      <c r="V31" s="81" t="s">
        <v>61</v>
      </c>
      <c r="W31" s="81" t="s">
        <v>61</v>
      </c>
      <c r="X31" s="55"/>
      <c r="Y31" s="55"/>
      <c r="Z31" s="90" t="s">
        <v>21</v>
      </c>
      <c r="AA31" s="81"/>
      <c r="AB31" s="81" t="s">
        <v>61</v>
      </c>
      <c r="AC31" s="81" t="s">
        <v>61</v>
      </c>
      <c r="AD31" s="81" t="s">
        <v>61</v>
      </c>
      <c r="AG31" s="90"/>
      <c r="AH31" s="81"/>
      <c r="AI31" s="81" t="s">
        <v>61</v>
      </c>
      <c r="AJ31" s="81" t="s">
        <v>61</v>
      </c>
      <c r="AK31" s="81" t="s">
        <v>61</v>
      </c>
    </row>
    <row r="32" spans="1:37" ht="33" customHeight="1" x14ac:dyDescent="0.3">
      <c r="A32" s="107"/>
      <c r="B32" s="78" t="s">
        <v>27</v>
      </c>
      <c r="C32" s="81" t="s">
        <v>61</v>
      </c>
      <c r="D32" s="82" t="s">
        <v>61</v>
      </c>
      <c r="E32" s="82" t="s">
        <v>61</v>
      </c>
      <c r="F32" s="82" t="s">
        <v>61</v>
      </c>
      <c r="G32" s="83" t="s">
        <v>61</v>
      </c>
      <c r="H32" s="47"/>
      <c r="I32" s="47"/>
      <c r="J32" s="91" t="s">
        <v>27</v>
      </c>
      <c r="K32" s="81"/>
      <c r="L32" s="81"/>
      <c r="M32" s="81" t="s">
        <v>61</v>
      </c>
      <c r="N32" s="81" t="s">
        <v>61</v>
      </c>
      <c r="O32" s="81" t="s">
        <v>61</v>
      </c>
      <c r="R32" s="91" t="s">
        <v>27</v>
      </c>
      <c r="S32" s="81"/>
      <c r="T32" s="81"/>
      <c r="U32" s="81" t="s">
        <v>61</v>
      </c>
      <c r="V32" s="81" t="s">
        <v>61</v>
      </c>
      <c r="W32" s="81" t="s">
        <v>61</v>
      </c>
      <c r="Z32" s="91" t="s">
        <v>27</v>
      </c>
      <c r="AA32" s="81"/>
      <c r="AB32" s="81"/>
      <c r="AC32" s="81" t="s">
        <v>61</v>
      </c>
      <c r="AD32" s="81" t="s">
        <v>61</v>
      </c>
      <c r="AG32" s="91"/>
      <c r="AH32" s="81"/>
      <c r="AI32" s="81"/>
      <c r="AJ32" s="81" t="s">
        <v>61</v>
      </c>
      <c r="AK32" s="81" t="s">
        <v>61</v>
      </c>
    </row>
    <row r="33" spans="1:37" ht="39" customHeight="1" x14ac:dyDescent="0.3">
      <c r="A33" s="107"/>
      <c r="B33" s="78" t="s">
        <v>28</v>
      </c>
      <c r="C33" s="81" t="s">
        <v>61</v>
      </c>
      <c r="D33" s="82" t="s">
        <v>61</v>
      </c>
      <c r="E33" s="82" t="s">
        <v>61</v>
      </c>
      <c r="F33" s="82" t="s">
        <v>61</v>
      </c>
      <c r="G33" s="83" t="s">
        <v>61</v>
      </c>
      <c r="H33" s="47"/>
      <c r="I33" s="47"/>
      <c r="J33" s="90" t="s">
        <v>28</v>
      </c>
      <c r="K33" s="81" t="s">
        <v>61</v>
      </c>
      <c r="L33" s="81" t="s">
        <v>61</v>
      </c>
      <c r="M33" s="81" t="s">
        <v>61</v>
      </c>
      <c r="N33" s="81" t="s">
        <v>61</v>
      </c>
      <c r="O33" s="81" t="s">
        <v>61</v>
      </c>
      <c r="P33" s="55"/>
      <c r="Q33" s="55"/>
      <c r="R33" s="90" t="s">
        <v>28</v>
      </c>
      <c r="S33" s="81" t="s">
        <v>61</v>
      </c>
      <c r="T33" s="81" t="s">
        <v>61</v>
      </c>
      <c r="U33" s="81" t="s">
        <v>61</v>
      </c>
      <c r="V33" s="81" t="s">
        <v>61</v>
      </c>
      <c r="W33" s="81" t="s">
        <v>61</v>
      </c>
      <c r="X33" s="55"/>
      <c r="Y33" s="55"/>
      <c r="Z33" s="90" t="s">
        <v>28</v>
      </c>
      <c r="AA33" s="81" t="s">
        <v>61</v>
      </c>
      <c r="AB33" s="81" t="s">
        <v>61</v>
      </c>
      <c r="AC33" s="81" t="s">
        <v>61</v>
      </c>
      <c r="AD33" s="81" t="s">
        <v>61</v>
      </c>
      <c r="AG33" s="90"/>
      <c r="AH33" s="81" t="s">
        <v>61</v>
      </c>
      <c r="AI33" s="81" t="s">
        <v>61</v>
      </c>
      <c r="AJ33" s="81" t="s">
        <v>61</v>
      </c>
      <c r="AK33" s="81" t="s">
        <v>61</v>
      </c>
    </row>
    <row r="34" spans="1:37" ht="40.799999999999997" customHeight="1" x14ac:dyDescent="0.3">
      <c r="A34" s="107"/>
      <c r="B34" s="80" t="s">
        <v>22</v>
      </c>
      <c r="C34" s="81" t="s">
        <v>61</v>
      </c>
      <c r="D34" s="81" t="s">
        <v>61</v>
      </c>
      <c r="E34" s="81" t="s">
        <v>61</v>
      </c>
      <c r="F34" s="82" t="s">
        <v>61</v>
      </c>
      <c r="G34" s="83" t="s">
        <v>61</v>
      </c>
      <c r="H34" s="47"/>
      <c r="I34" s="47"/>
      <c r="J34" s="90" t="s">
        <v>22</v>
      </c>
      <c r="K34" s="81" t="s">
        <v>61</v>
      </c>
      <c r="L34" s="81" t="s">
        <v>61</v>
      </c>
      <c r="M34" s="81" t="s">
        <v>61</v>
      </c>
      <c r="N34" s="81" t="s">
        <v>61</v>
      </c>
      <c r="O34" s="81" t="s">
        <v>61</v>
      </c>
      <c r="P34" s="47"/>
      <c r="Q34" s="47"/>
      <c r="R34" s="90" t="s">
        <v>22</v>
      </c>
      <c r="S34" s="81" t="s">
        <v>61</v>
      </c>
      <c r="T34" s="81" t="s">
        <v>61</v>
      </c>
      <c r="U34" s="81" t="s">
        <v>61</v>
      </c>
      <c r="V34" s="81" t="s">
        <v>61</v>
      </c>
      <c r="W34" s="81" t="s">
        <v>61</v>
      </c>
      <c r="X34" s="47"/>
      <c r="Y34" s="47"/>
      <c r="Z34" s="90" t="s">
        <v>22</v>
      </c>
      <c r="AA34" s="81" t="s">
        <v>61</v>
      </c>
      <c r="AB34" s="81" t="s">
        <v>61</v>
      </c>
      <c r="AC34" s="81" t="s">
        <v>61</v>
      </c>
      <c r="AD34" s="81" t="s">
        <v>61</v>
      </c>
      <c r="AG34" s="90"/>
      <c r="AH34" s="81" t="s">
        <v>61</v>
      </c>
      <c r="AI34" s="81" t="s">
        <v>61</v>
      </c>
      <c r="AJ34" s="81" t="s">
        <v>61</v>
      </c>
      <c r="AK34" s="81" t="s">
        <v>61</v>
      </c>
    </row>
    <row r="35" spans="1:37" ht="56.25" customHeight="1" thickBot="1" x14ac:dyDescent="0.35">
      <c r="A35" s="107"/>
      <c r="B35" s="80" t="s">
        <v>26</v>
      </c>
      <c r="C35" s="81" t="s">
        <v>61</v>
      </c>
      <c r="D35" s="81" t="s">
        <v>61</v>
      </c>
      <c r="E35" s="81" t="s">
        <v>61</v>
      </c>
      <c r="F35" s="82" t="s">
        <v>61</v>
      </c>
      <c r="G35" s="84" t="s">
        <v>61</v>
      </c>
      <c r="H35" s="47"/>
      <c r="I35" s="47"/>
      <c r="J35" s="92" t="s">
        <v>26</v>
      </c>
      <c r="K35" s="81" t="s">
        <v>61</v>
      </c>
      <c r="L35" s="81" t="s">
        <v>61</v>
      </c>
      <c r="M35" s="81" t="s">
        <v>61</v>
      </c>
      <c r="N35" s="81" t="s">
        <v>61</v>
      </c>
      <c r="O35" s="81" t="s">
        <v>61</v>
      </c>
      <c r="P35" s="47"/>
      <c r="Q35" s="47"/>
      <c r="R35" s="92" t="s">
        <v>26</v>
      </c>
      <c r="S35" s="81" t="s">
        <v>61</v>
      </c>
      <c r="T35" s="81" t="s">
        <v>61</v>
      </c>
      <c r="U35" s="81" t="s">
        <v>61</v>
      </c>
      <c r="V35" s="81" t="s">
        <v>61</v>
      </c>
      <c r="W35" s="81" t="s">
        <v>61</v>
      </c>
      <c r="X35" s="47"/>
      <c r="Y35" s="47"/>
      <c r="Z35" s="92" t="s">
        <v>26</v>
      </c>
      <c r="AA35" s="81" t="s">
        <v>61</v>
      </c>
      <c r="AB35" s="81" t="s">
        <v>61</v>
      </c>
      <c r="AC35" s="81" t="s">
        <v>61</v>
      </c>
      <c r="AD35" s="81" t="s">
        <v>61</v>
      </c>
      <c r="AG35" s="92"/>
      <c r="AH35" s="81" t="s">
        <v>61</v>
      </c>
      <c r="AI35" s="81" t="s">
        <v>61</v>
      </c>
      <c r="AJ35" s="81" t="s">
        <v>61</v>
      </c>
      <c r="AK35" s="81" t="s">
        <v>61</v>
      </c>
    </row>
    <row r="36" spans="1:37" ht="27" thickBot="1" x14ac:dyDescent="0.35">
      <c r="B36" s="85">
        <f t="shared" ref="B36:G36" si="1">COUNTA(B28:B35)</f>
        <v>8</v>
      </c>
      <c r="C36" s="86">
        <f>COUNTA(C28:C35)</f>
        <v>6</v>
      </c>
      <c r="D36" s="86">
        <f t="shared" si="1"/>
        <v>7</v>
      </c>
      <c r="E36" s="86">
        <f t="shared" si="1"/>
        <v>8</v>
      </c>
      <c r="F36" s="87">
        <f t="shared" si="1"/>
        <v>8</v>
      </c>
      <c r="G36" s="88">
        <f t="shared" si="1"/>
        <v>8</v>
      </c>
      <c r="H36" s="50"/>
      <c r="I36" s="50"/>
      <c r="J36" s="92" t="s">
        <v>12</v>
      </c>
      <c r="K36" s="81" t="s">
        <v>61</v>
      </c>
      <c r="L36" s="81" t="s">
        <v>61</v>
      </c>
      <c r="M36" s="81" t="s">
        <v>61</v>
      </c>
      <c r="N36" s="81" t="s">
        <v>61</v>
      </c>
      <c r="O36" s="81" t="s">
        <v>61</v>
      </c>
      <c r="P36" s="47"/>
      <c r="Q36" s="47"/>
      <c r="R36" s="92" t="s">
        <v>12</v>
      </c>
      <c r="S36" s="81" t="s">
        <v>61</v>
      </c>
      <c r="T36" s="81" t="s">
        <v>61</v>
      </c>
      <c r="U36" s="81" t="s">
        <v>61</v>
      </c>
      <c r="V36" s="81" t="s">
        <v>61</v>
      </c>
      <c r="W36" s="81" t="s">
        <v>61</v>
      </c>
      <c r="X36" s="47"/>
      <c r="Y36" s="47"/>
      <c r="Z36" s="92" t="s">
        <v>12</v>
      </c>
      <c r="AA36" s="81" t="s">
        <v>61</v>
      </c>
      <c r="AB36" s="81" t="s">
        <v>61</v>
      </c>
      <c r="AC36" s="81" t="s">
        <v>61</v>
      </c>
      <c r="AD36" s="81" t="s">
        <v>61</v>
      </c>
      <c r="AG36" s="92"/>
      <c r="AH36" s="81" t="s">
        <v>61</v>
      </c>
      <c r="AI36" s="81" t="s">
        <v>61</v>
      </c>
      <c r="AJ36" s="81" t="s">
        <v>61</v>
      </c>
      <c r="AK36" s="81" t="s">
        <v>61</v>
      </c>
    </row>
    <row r="37" spans="1:37" ht="40.200000000000003" thickBot="1" x14ac:dyDescent="0.35">
      <c r="B37" s="18"/>
      <c r="C37" s="9"/>
      <c r="D37" s="9"/>
      <c r="E37" s="9"/>
      <c r="F37" s="9"/>
      <c r="J37" s="85">
        <f t="shared" ref="J37:O37" ca="1" si="2">COUNTA(J28:J37)</f>
        <v>10</v>
      </c>
      <c r="K37" s="86">
        <f t="shared" ca="1" si="2"/>
        <v>7</v>
      </c>
      <c r="L37" s="86">
        <f t="shared" ca="1" si="2"/>
        <v>8</v>
      </c>
      <c r="M37" s="86">
        <f t="shared" ca="1" si="2"/>
        <v>10</v>
      </c>
      <c r="N37" s="86">
        <f t="shared" ca="1" si="2"/>
        <v>10</v>
      </c>
      <c r="O37" s="94">
        <f t="shared" ca="1" si="2"/>
        <v>10</v>
      </c>
      <c r="P37" s="47"/>
      <c r="Q37" s="47"/>
      <c r="R37" s="93" t="s">
        <v>35</v>
      </c>
      <c r="S37" s="95" t="s">
        <v>61</v>
      </c>
      <c r="T37" s="95" t="s">
        <v>61</v>
      </c>
      <c r="U37" s="95" t="s">
        <v>61</v>
      </c>
      <c r="V37" s="95" t="s">
        <v>61</v>
      </c>
      <c r="W37" s="95" t="s">
        <v>61</v>
      </c>
      <c r="X37" s="47"/>
      <c r="Y37" s="47"/>
      <c r="Z37" s="92" t="s">
        <v>35</v>
      </c>
      <c r="AA37" s="95" t="s">
        <v>61</v>
      </c>
      <c r="AB37" s="95" t="s">
        <v>61</v>
      </c>
      <c r="AC37" s="95" t="s">
        <v>61</v>
      </c>
      <c r="AD37" s="95" t="s">
        <v>61</v>
      </c>
      <c r="AG37" s="92"/>
      <c r="AH37" s="95" t="s">
        <v>61</v>
      </c>
      <c r="AI37" s="95" t="s">
        <v>61</v>
      </c>
      <c r="AJ37" s="95" t="s">
        <v>61</v>
      </c>
      <c r="AK37" s="95" t="s">
        <v>61</v>
      </c>
    </row>
    <row r="38" spans="1:37" ht="34.200000000000003" customHeight="1" thickBot="1" x14ac:dyDescent="0.35">
      <c r="B38" s="136" t="s">
        <v>80</v>
      </c>
      <c r="C38" s="137"/>
      <c r="D38" s="137"/>
      <c r="E38" s="137"/>
      <c r="F38" s="137"/>
      <c r="G38" s="138"/>
      <c r="P38" s="50"/>
      <c r="Q38" s="50"/>
      <c r="R38" s="85">
        <f t="shared" ref="R38:W38" si="3">COUNTA(R28:R37)</f>
        <v>10</v>
      </c>
      <c r="S38" s="86">
        <f t="shared" si="3"/>
        <v>7</v>
      </c>
      <c r="T38" s="86">
        <f t="shared" si="3"/>
        <v>8</v>
      </c>
      <c r="U38" s="86">
        <f t="shared" si="3"/>
        <v>10</v>
      </c>
      <c r="V38" s="86">
        <f t="shared" si="3"/>
        <v>10</v>
      </c>
      <c r="W38" s="94">
        <f t="shared" si="3"/>
        <v>10</v>
      </c>
      <c r="X38" s="47"/>
      <c r="Y38" s="47"/>
      <c r="Z38" s="85">
        <f>COUNTA(Z28:Z37)</f>
        <v>10</v>
      </c>
      <c r="AA38" s="86">
        <f>COUNTA(AA28:AA37)</f>
        <v>7</v>
      </c>
      <c r="AB38" s="86">
        <f>COUNTA(AB28:AB37)</f>
        <v>8</v>
      </c>
      <c r="AC38" s="86">
        <f t="shared" ref="AC38:AD38" si="4">COUNTA(AC28:AC37)</f>
        <v>10</v>
      </c>
      <c r="AD38" s="86">
        <f t="shared" si="4"/>
        <v>10</v>
      </c>
      <c r="AG38" s="85">
        <f>COUNTA(AG28:AG37)</f>
        <v>0</v>
      </c>
      <c r="AH38" s="86">
        <f>COUNTA(AH28:AH37)</f>
        <v>7</v>
      </c>
      <c r="AI38" s="86">
        <f>COUNTA(AI28:AI37)</f>
        <v>8</v>
      </c>
      <c r="AJ38" s="86">
        <f t="shared" ref="AJ38:AK38" si="5">COUNTA(AJ28:AJ37)</f>
        <v>10</v>
      </c>
      <c r="AK38" s="86">
        <f t="shared" si="5"/>
        <v>10</v>
      </c>
    </row>
    <row r="39" spans="1:37" ht="42" customHeight="1" thickBot="1" x14ac:dyDescent="0.35">
      <c r="B39" s="123"/>
      <c r="C39" s="124"/>
      <c r="D39" s="124"/>
      <c r="E39" s="124"/>
      <c r="F39" s="124"/>
      <c r="G39" s="125"/>
      <c r="H39" s="46"/>
      <c r="I39" s="46"/>
      <c r="J39" s="170" t="s">
        <v>80</v>
      </c>
      <c r="K39" s="171"/>
      <c r="L39" s="171"/>
      <c r="M39" s="171"/>
      <c r="N39" s="171"/>
      <c r="O39" s="172"/>
      <c r="R39" s="21"/>
      <c r="S39" s="9"/>
      <c r="T39" s="9"/>
      <c r="U39" s="9"/>
      <c r="Z39" s="21"/>
      <c r="AA39" s="9"/>
      <c r="AB39" s="9"/>
      <c r="AC39" s="9"/>
      <c r="AG39" s="21"/>
    </row>
    <row r="40" spans="1:37" ht="33" customHeight="1" thickBot="1" x14ac:dyDescent="0.35">
      <c r="B40" s="126"/>
      <c r="C40" s="127"/>
      <c r="D40" s="127"/>
      <c r="E40" s="127"/>
      <c r="F40" s="127"/>
      <c r="G40" s="128"/>
      <c r="H40" s="44"/>
      <c r="I40" s="44"/>
      <c r="J40" s="123"/>
      <c r="K40" s="124"/>
      <c r="L40" s="124"/>
      <c r="M40" s="124"/>
      <c r="N40" s="124"/>
      <c r="O40" s="125"/>
      <c r="P40" s="59"/>
      <c r="Q40" s="59"/>
      <c r="R40" s="136" t="s">
        <v>80</v>
      </c>
      <c r="S40" s="137"/>
      <c r="T40" s="137"/>
      <c r="U40" s="137"/>
      <c r="V40" s="137"/>
      <c r="W40" s="138"/>
      <c r="Z40" s="170" t="s">
        <v>80</v>
      </c>
      <c r="AA40" s="171"/>
      <c r="AB40" s="171"/>
      <c r="AC40" s="171"/>
      <c r="AD40" s="172"/>
      <c r="AG40" s="170" t="s">
        <v>80</v>
      </c>
      <c r="AH40" s="171"/>
      <c r="AI40" s="171"/>
      <c r="AJ40" s="171"/>
      <c r="AK40" s="172"/>
    </row>
    <row r="41" spans="1:37" ht="63" customHeight="1" thickBot="1" x14ac:dyDescent="0.35">
      <c r="B41" s="129"/>
      <c r="C41" s="130"/>
      <c r="D41" s="130"/>
      <c r="E41" s="130"/>
      <c r="F41" s="130"/>
      <c r="G41" s="131"/>
      <c r="H41" s="46"/>
      <c r="I41" s="46"/>
      <c r="J41" s="126"/>
      <c r="K41" s="127"/>
      <c r="L41" s="127"/>
      <c r="M41" s="127"/>
      <c r="N41" s="127"/>
      <c r="O41" s="128"/>
      <c r="P41" s="53"/>
      <c r="Q41" s="53"/>
      <c r="R41" s="123"/>
      <c r="S41" s="124"/>
      <c r="T41" s="124"/>
      <c r="U41" s="124"/>
      <c r="V41" s="124"/>
      <c r="W41" s="125"/>
      <c r="X41" s="53"/>
      <c r="Y41" s="53"/>
      <c r="Z41" s="123"/>
      <c r="AA41" s="124"/>
      <c r="AB41" s="124"/>
      <c r="AC41" s="124"/>
      <c r="AD41" s="125"/>
      <c r="AG41" s="123"/>
      <c r="AH41" s="124"/>
      <c r="AI41" s="124"/>
      <c r="AJ41" s="124"/>
      <c r="AK41" s="125"/>
    </row>
    <row r="42" spans="1:37" ht="15" thickBot="1" x14ac:dyDescent="0.35">
      <c r="B42" s="44"/>
      <c r="C42" s="46"/>
      <c r="D42" s="46"/>
      <c r="E42" s="46"/>
      <c r="F42" s="46"/>
      <c r="G42" s="46"/>
      <c r="H42" s="46"/>
      <c r="I42" s="46"/>
      <c r="J42" s="129"/>
      <c r="K42" s="130"/>
      <c r="L42" s="130"/>
      <c r="M42" s="130"/>
      <c r="N42" s="130"/>
      <c r="O42" s="131"/>
      <c r="P42" s="44"/>
      <c r="Q42" s="44"/>
      <c r="R42" s="126"/>
      <c r="S42" s="127"/>
      <c r="T42" s="127"/>
      <c r="U42" s="127"/>
      <c r="V42" s="127"/>
      <c r="W42" s="128"/>
      <c r="X42" s="18"/>
      <c r="Y42" s="18"/>
      <c r="Z42" s="126"/>
      <c r="AA42" s="127"/>
      <c r="AB42" s="127"/>
      <c r="AC42" s="127"/>
      <c r="AD42" s="128"/>
      <c r="AG42" s="126"/>
      <c r="AH42" s="127"/>
      <c r="AI42" s="127"/>
      <c r="AJ42" s="127"/>
      <c r="AK42" s="128"/>
    </row>
    <row r="43" spans="1:37" ht="15" thickBot="1" x14ac:dyDescent="0.35">
      <c r="B43" s="44"/>
      <c r="C43" s="44"/>
      <c r="D43" s="44"/>
      <c r="E43" s="44"/>
      <c r="F43" s="44"/>
      <c r="G43" s="44"/>
      <c r="H43" s="44"/>
      <c r="I43" s="44"/>
      <c r="P43" s="44"/>
      <c r="Q43" s="44"/>
      <c r="R43" s="129"/>
      <c r="S43" s="130"/>
      <c r="T43" s="130"/>
      <c r="U43" s="130"/>
      <c r="V43" s="130"/>
      <c r="W43" s="131"/>
      <c r="X43" s="44"/>
      <c r="Y43" s="44"/>
      <c r="Z43" s="129"/>
      <c r="AA43" s="130"/>
      <c r="AB43" s="130"/>
      <c r="AC43" s="130"/>
      <c r="AD43" s="131"/>
      <c r="AG43" s="129"/>
      <c r="AH43" s="130"/>
      <c r="AI43" s="130"/>
      <c r="AJ43" s="130"/>
      <c r="AK43" s="131"/>
    </row>
    <row r="44" spans="1:37" x14ac:dyDescent="0.3">
      <c r="B44" s="44"/>
      <c r="C44" s="44"/>
      <c r="D44" s="44"/>
      <c r="E44" s="44"/>
      <c r="F44" s="44"/>
      <c r="G44" s="44"/>
      <c r="H44" s="44"/>
      <c r="I44" s="44"/>
      <c r="J44" s="89"/>
      <c r="K44" s="89"/>
      <c r="L44" s="89"/>
      <c r="M44" s="89"/>
      <c r="N44" s="89"/>
      <c r="O44" s="89"/>
      <c r="P44" s="44"/>
      <c r="Q44" s="44"/>
      <c r="R44" s="89"/>
      <c r="S44" s="89"/>
      <c r="T44" s="89"/>
      <c r="U44" s="89"/>
      <c r="V44" s="89"/>
      <c r="W44" s="89"/>
      <c r="X44" s="44"/>
      <c r="Y44" s="44"/>
      <c r="Z44" s="89"/>
      <c r="AA44" s="89"/>
      <c r="AB44" s="89"/>
      <c r="AC44" s="89"/>
      <c r="AD44" s="89"/>
      <c r="AG44" s="89"/>
      <c r="AH44" s="89"/>
      <c r="AI44" s="89"/>
      <c r="AJ44" s="89"/>
      <c r="AK44" s="89"/>
    </row>
    <row r="45" spans="1:37" ht="44.25" customHeight="1" x14ac:dyDescent="0.3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G45" s="2"/>
      <c r="AH45" s="46"/>
      <c r="AI45" s="46"/>
      <c r="AJ45" s="46"/>
      <c r="AK45" s="2"/>
    </row>
    <row r="46" spans="1:37" ht="19.95" customHeight="1" x14ac:dyDescent="0.3">
      <c r="B46" s="112"/>
      <c r="C46" s="142" t="s">
        <v>92</v>
      </c>
      <c r="D46" s="143"/>
      <c r="E46" s="143"/>
      <c r="F46" s="143"/>
      <c r="G46" s="143"/>
      <c r="H46" s="143"/>
      <c r="I46" s="144"/>
    </row>
    <row r="47" spans="1:37" ht="19.95" customHeight="1" x14ac:dyDescent="0.3">
      <c r="B47" s="96"/>
      <c r="C47" s="66" t="s">
        <v>85</v>
      </c>
      <c r="D47" s="118" t="s">
        <v>86</v>
      </c>
      <c r="E47" s="118"/>
      <c r="F47" s="118"/>
      <c r="G47" s="118"/>
      <c r="H47" s="118"/>
      <c r="I47" s="118"/>
    </row>
    <row r="48" spans="1:37" ht="55.05" customHeight="1" x14ac:dyDescent="0.3">
      <c r="B48" s="97"/>
      <c r="C48" s="66" t="s">
        <v>74</v>
      </c>
      <c r="D48" s="145" t="s">
        <v>75</v>
      </c>
      <c r="E48" s="145"/>
      <c r="F48" s="145"/>
      <c r="G48" s="145"/>
      <c r="H48" s="145"/>
      <c r="I48" s="145"/>
    </row>
    <row r="49" spans="2:9" x14ac:dyDescent="0.3">
      <c r="B49" s="111" t="s">
        <v>3</v>
      </c>
      <c r="C49" s="134">
        <v>1</v>
      </c>
      <c r="D49" s="134"/>
      <c r="E49" s="134"/>
      <c r="F49" s="134"/>
      <c r="G49" s="135"/>
      <c r="H49" s="135"/>
      <c r="I49" s="135"/>
    </row>
    <row r="50" spans="2:9" ht="29.4" customHeight="1" x14ac:dyDescent="0.3">
      <c r="B50" s="65"/>
      <c r="C50" s="65" t="s">
        <v>73</v>
      </c>
      <c r="D50" s="115" t="s">
        <v>81</v>
      </c>
      <c r="E50" s="115" t="s">
        <v>87</v>
      </c>
      <c r="F50" s="115" t="s">
        <v>83</v>
      </c>
      <c r="G50" s="173" t="s">
        <v>84</v>
      </c>
      <c r="H50" s="173"/>
      <c r="I50" s="173"/>
    </row>
    <row r="51" spans="2:9" ht="15" customHeight="1" x14ac:dyDescent="0.3">
      <c r="B51" s="65" t="s">
        <v>55</v>
      </c>
      <c r="C51" s="113">
        <f>C$7</f>
        <v>0.75</v>
      </c>
      <c r="D51" s="114">
        <f ca="1">K$7</f>
        <v>0.7</v>
      </c>
      <c r="E51" s="114">
        <f ca="1">S$7</f>
        <v>0.7</v>
      </c>
      <c r="F51" s="114">
        <f ca="1">AA$7</f>
        <v>0.7</v>
      </c>
      <c r="G51" s="174">
        <f ca="1">AH$7</f>
        <v>0</v>
      </c>
      <c r="H51" s="174"/>
      <c r="I51" s="174"/>
    </row>
    <row r="52" spans="2:9" ht="18.75" customHeight="1" x14ac:dyDescent="0.3">
      <c r="B52" s="65" t="s">
        <v>56</v>
      </c>
      <c r="C52" s="113">
        <f>D$7</f>
        <v>0.875</v>
      </c>
      <c r="D52" s="114">
        <f ca="1">L$7</f>
        <v>0.8</v>
      </c>
      <c r="E52" s="114">
        <f ca="1">T$7</f>
        <v>0.8</v>
      </c>
      <c r="F52" s="114">
        <f ca="1">AB$7</f>
        <v>0.8</v>
      </c>
      <c r="G52" s="175">
        <f ca="1">AI$7</f>
        <v>0.8</v>
      </c>
      <c r="H52" s="175"/>
      <c r="I52" s="175"/>
    </row>
    <row r="53" spans="2:9" ht="18.75" customHeight="1" x14ac:dyDescent="0.3">
      <c r="B53" s="65" t="s">
        <v>63</v>
      </c>
      <c r="C53" s="113">
        <f>E$7</f>
        <v>1</v>
      </c>
      <c r="D53" s="114">
        <f>M$7</f>
        <v>0.9</v>
      </c>
      <c r="E53" s="114">
        <f ca="1">U$7</f>
        <v>1</v>
      </c>
      <c r="F53" s="114">
        <f ca="1">AC$7</f>
        <v>1</v>
      </c>
      <c r="G53" s="175">
        <f ca="1">AJ$7</f>
        <v>1</v>
      </c>
      <c r="H53" s="175"/>
      <c r="I53" s="175"/>
    </row>
    <row r="54" spans="2:9" ht="18.75" customHeight="1" x14ac:dyDescent="0.3">
      <c r="B54" s="65" t="s">
        <v>88</v>
      </c>
      <c r="C54" s="113">
        <f>F$7</f>
        <v>1</v>
      </c>
      <c r="D54" s="114">
        <f ca="1">N$7</f>
        <v>1</v>
      </c>
      <c r="E54" s="114">
        <f>V$7</f>
        <v>1</v>
      </c>
      <c r="F54" s="114">
        <f ca="1">AD$7</f>
        <v>1</v>
      </c>
      <c r="G54" s="175">
        <f ca="1">AK$7</f>
        <v>1</v>
      </c>
      <c r="H54" s="175"/>
      <c r="I54" s="175"/>
    </row>
    <row r="55" spans="2:9" ht="18.75" customHeight="1" x14ac:dyDescent="0.3">
      <c r="B55" s="65" t="s">
        <v>89</v>
      </c>
      <c r="C55" s="113">
        <f>G$7</f>
        <v>1</v>
      </c>
      <c r="D55" s="114">
        <f ca="1">O$7</f>
        <v>1</v>
      </c>
      <c r="E55" s="114">
        <f>W$7</f>
        <v>1</v>
      </c>
      <c r="F55" s="114"/>
      <c r="G55" s="176"/>
      <c r="H55" s="176"/>
      <c r="I55" s="176"/>
    </row>
  </sheetData>
  <mergeCells count="51">
    <mergeCell ref="G52:I52"/>
    <mergeCell ref="G53:I53"/>
    <mergeCell ref="G54:I54"/>
    <mergeCell ref="G55:I55"/>
    <mergeCell ref="C46:I46"/>
    <mergeCell ref="D47:I47"/>
    <mergeCell ref="D48:I48"/>
    <mergeCell ref="C49:I49"/>
    <mergeCell ref="G50:I50"/>
    <mergeCell ref="G51:I51"/>
    <mergeCell ref="B39:G41"/>
    <mergeCell ref="J39:O39"/>
    <mergeCell ref="J40:O42"/>
    <mergeCell ref="R40:W40"/>
    <mergeCell ref="Z40:AD40"/>
    <mergeCell ref="AG40:AK40"/>
    <mergeCell ref="R41:W43"/>
    <mergeCell ref="Z41:AD43"/>
    <mergeCell ref="AG41:AK43"/>
    <mergeCell ref="S26:W26"/>
    <mergeCell ref="Z26:Z27"/>
    <mergeCell ref="AA26:AD26"/>
    <mergeCell ref="AG26:AG27"/>
    <mergeCell ref="AH26:AK26"/>
    <mergeCell ref="B38:G38"/>
    <mergeCell ref="C5:G5"/>
    <mergeCell ref="K5:O5"/>
    <mergeCell ref="S5:W5"/>
    <mergeCell ref="AA5:AD5"/>
    <mergeCell ref="AH5:AK5"/>
    <mergeCell ref="B26:B27"/>
    <mergeCell ref="C26:G26"/>
    <mergeCell ref="J26:J27"/>
    <mergeCell ref="K26:O26"/>
    <mergeCell ref="R26:R27"/>
    <mergeCell ref="AH2:AK2"/>
    <mergeCell ref="D3:G3"/>
    <mergeCell ref="L3:O3"/>
    <mergeCell ref="T3:W3"/>
    <mergeCell ref="AB3:AD3"/>
    <mergeCell ref="C2:G2"/>
    <mergeCell ref="J2:J4"/>
    <mergeCell ref="K2:O2"/>
    <mergeCell ref="S2:W2"/>
    <mergeCell ref="AA2:AD2"/>
    <mergeCell ref="AI3:AK3"/>
    <mergeCell ref="D4:G4"/>
    <mergeCell ref="L4:O4"/>
    <mergeCell ref="T4:W4"/>
    <mergeCell ref="AB4:AD4"/>
    <mergeCell ref="AI4:AK4"/>
  </mergeCells>
  <pageMargins left="0.7" right="0.7" top="0.75" bottom="0.75" header="0.3" footer="0.3"/>
  <pageSetup paperSize="9" scale="1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T54"/>
  <sheetViews>
    <sheetView showGridLines="0" zoomScale="85" zoomScaleNormal="85" zoomScaleSheetLayoutView="40" workbookViewId="0">
      <selection activeCell="F16" sqref="F16"/>
    </sheetView>
  </sheetViews>
  <sheetFormatPr baseColWidth="10" defaultColWidth="11.44140625" defaultRowHeight="14.4" x14ac:dyDescent="0.3"/>
  <cols>
    <col min="1" max="2" width="3.77734375" customWidth="1"/>
    <col min="3" max="3" width="33.77734375" customWidth="1"/>
    <col min="4" max="5" width="29.77734375" customWidth="1"/>
    <col min="6" max="6" width="16" customWidth="1"/>
    <col min="8" max="8" width="33.77734375" customWidth="1"/>
    <col min="9" max="10" width="30.77734375" customWidth="1"/>
    <col min="13" max="13" width="33.77734375" customWidth="1"/>
    <col min="14" max="15" width="30.77734375" customWidth="1"/>
    <col min="18" max="18" width="33.77734375" customWidth="1"/>
    <col min="19" max="20" width="30.77734375" customWidth="1"/>
  </cols>
  <sheetData>
    <row r="1" spans="1:20" ht="19.2" customHeight="1" x14ac:dyDescent="0.3">
      <c r="D1" s="1"/>
      <c r="E1" s="1"/>
    </row>
    <row r="2" spans="1:20" s="2" customFormat="1" ht="15" customHeight="1" x14ac:dyDescent="0.3">
      <c r="C2" s="24"/>
      <c r="D2" s="190" t="s">
        <v>45</v>
      </c>
      <c r="E2" s="191"/>
      <c r="H2" s="24"/>
      <c r="I2" s="192" t="s">
        <v>45</v>
      </c>
      <c r="J2" s="193"/>
      <c r="M2" s="24"/>
      <c r="N2" s="188" t="s">
        <v>45</v>
      </c>
      <c r="O2" s="189"/>
      <c r="R2" s="24"/>
      <c r="S2" s="177" t="s">
        <v>45</v>
      </c>
      <c r="T2" s="178"/>
    </row>
    <row r="3" spans="1:20" s="2" customFormat="1" ht="12.75" customHeight="1" x14ac:dyDescent="0.3">
      <c r="C3" s="25"/>
      <c r="D3" s="39" t="s">
        <v>38</v>
      </c>
      <c r="E3" s="28"/>
      <c r="H3" s="25"/>
      <c r="I3" s="41" t="s">
        <v>44</v>
      </c>
      <c r="J3" s="27"/>
      <c r="M3" s="25"/>
      <c r="N3" s="42" t="s">
        <v>39</v>
      </c>
      <c r="O3" s="29"/>
      <c r="R3" s="25"/>
      <c r="S3" s="43" t="s">
        <v>40</v>
      </c>
      <c r="T3" s="30"/>
    </row>
    <row r="4" spans="1:20" ht="18" x14ac:dyDescent="0.3">
      <c r="C4" s="26"/>
      <c r="D4" s="32" t="s">
        <v>59</v>
      </c>
      <c r="E4" s="40"/>
      <c r="H4" s="26"/>
      <c r="I4" s="33" t="s">
        <v>59</v>
      </c>
      <c r="J4" s="34"/>
      <c r="M4" s="26"/>
      <c r="N4" s="35" t="s">
        <v>59</v>
      </c>
      <c r="O4" s="36"/>
      <c r="R4" s="26"/>
      <c r="S4" s="37" t="s">
        <v>59</v>
      </c>
      <c r="T4" s="38"/>
    </row>
    <row r="5" spans="1:20" ht="18" x14ac:dyDescent="0.35">
      <c r="C5" s="14" t="s">
        <v>46</v>
      </c>
      <c r="D5" s="179">
        <v>0.9</v>
      </c>
      <c r="E5" s="180"/>
      <c r="H5" s="14" t="s">
        <v>3</v>
      </c>
      <c r="I5" s="179">
        <v>0.9</v>
      </c>
      <c r="J5" s="180"/>
      <c r="M5" s="14" t="s">
        <v>3</v>
      </c>
      <c r="N5" s="179">
        <v>0.9</v>
      </c>
      <c r="O5" s="180"/>
      <c r="R5" s="14" t="s">
        <v>3</v>
      </c>
      <c r="S5" s="179">
        <v>0.9</v>
      </c>
      <c r="T5" s="180"/>
    </row>
    <row r="6" spans="1:20" x14ac:dyDescent="0.3">
      <c r="C6" s="6" t="s">
        <v>2</v>
      </c>
      <c r="D6" s="6">
        <f>+D27</f>
        <v>44602</v>
      </c>
      <c r="E6" s="6">
        <f>D6+7</f>
        <v>44609</v>
      </c>
      <c r="H6" s="6" t="s">
        <v>2</v>
      </c>
      <c r="I6" s="6">
        <f>+I27</f>
        <v>44602</v>
      </c>
      <c r="J6" s="6">
        <f>I6+7</f>
        <v>44609</v>
      </c>
      <c r="M6" s="6" t="s">
        <v>2</v>
      </c>
      <c r="N6" s="6">
        <f>+N27</f>
        <v>44602</v>
      </c>
      <c r="O6" s="6">
        <f>N6+7</f>
        <v>44609</v>
      </c>
      <c r="R6" s="6" t="s">
        <v>2</v>
      </c>
      <c r="S6" s="6">
        <f>+S27</f>
        <v>44602</v>
      </c>
      <c r="T6" s="6">
        <f>S6+7</f>
        <v>44609</v>
      </c>
    </row>
    <row r="7" spans="1:20" s="4" customFormat="1" ht="15.75" customHeight="1" x14ac:dyDescent="0.3">
      <c r="C7" s="6" t="s">
        <v>1</v>
      </c>
      <c r="D7" s="3">
        <f>(D37/C37)*100%</f>
        <v>0</v>
      </c>
      <c r="E7" s="3">
        <f>(E37/C37)*100%</f>
        <v>0</v>
      </c>
      <c r="H7" s="6" t="s">
        <v>1</v>
      </c>
      <c r="I7" s="3">
        <f>(I37/H37)*100%</f>
        <v>0</v>
      </c>
      <c r="J7" s="3">
        <f>(J37/H37)*100%</f>
        <v>0</v>
      </c>
      <c r="M7" s="6" t="s">
        <v>1</v>
      </c>
      <c r="N7" s="3">
        <f>(N37/M37)*100%</f>
        <v>0</v>
      </c>
      <c r="O7" s="3">
        <f>(O37/M37)*100%</f>
        <v>0</v>
      </c>
      <c r="R7" s="6" t="s">
        <v>1</v>
      </c>
      <c r="S7" s="3">
        <f>(S37/R37)*100%</f>
        <v>0</v>
      </c>
      <c r="T7" s="3">
        <f>(T37/R37)*100%</f>
        <v>0</v>
      </c>
    </row>
    <row r="8" spans="1:20" s="4" customFormat="1" ht="15.75" customHeight="1" x14ac:dyDescent="0.3"/>
    <row r="9" spans="1:20" x14ac:dyDescent="0.3">
      <c r="A9" s="15"/>
      <c r="B9" s="5">
        <v>0.9</v>
      </c>
    </row>
    <row r="10" spans="1:20" x14ac:dyDescent="0.3">
      <c r="A10" s="15"/>
      <c r="B10" s="5">
        <v>0.9</v>
      </c>
    </row>
    <row r="11" spans="1:20" ht="33" customHeight="1" x14ac:dyDescent="0.3">
      <c r="A11" s="15"/>
      <c r="B11" s="5">
        <v>0.9</v>
      </c>
    </row>
    <row r="12" spans="1:20" x14ac:dyDescent="0.3">
      <c r="A12" s="15"/>
      <c r="B12" s="5">
        <v>0.9</v>
      </c>
    </row>
    <row r="13" spans="1:20" x14ac:dyDescent="0.3">
      <c r="A13" s="15"/>
      <c r="B13" s="5">
        <v>0.9</v>
      </c>
    </row>
    <row r="14" spans="1:20" x14ac:dyDescent="0.3">
      <c r="A14" s="15"/>
      <c r="B14" s="5">
        <v>0.9</v>
      </c>
    </row>
    <row r="15" spans="1:20" x14ac:dyDescent="0.3">
      <c r="A15" s="15"/>
      <c r="B15" s="5">
        <v>0.9</v>
      </c>
    </row>
    <row r="16" spans="1:20" x14ac:dyDescent="0.3">
      <c r="A16" s="15"/>
      <c r="B16" s="5">
        <v>0.9</v>
      </c>
      <c r="G16" s="20"/>
    </row>
    <row r="17" spans="1:20" x14ac:dyDescent="0.3">
      <c r="A17" s="15"/>
      <c r="B17" s="5">
        <v>0.9</v>
      </c>
      <c r="C17" s="1"/>
      <c r="G17" s="20"/>
      <c r="H17" s="1"/>
      <c r="M17" s="1"/>
      <c r="R17" s="1"/>
    </row>
    <row r="18" spans="1:20" x14ac:dyDescent="0.3">
      <c r="A18" s="15"/>
      <c r="B18" s="5">
        <v>0.9</v>
      </c>
      <c r="C18" s="1"/>
      <c r="G18" s="20"/>
      <c r="H18" s="1"/>
      <c r="M18" s="1"/>
      <c r="R18" s="1"/>
    </row>
    <row r="19" spans="1:20" s="2" customFormat="1" ht="18.75" customHeight="1" x14ac:dyDescent="0.3">
      <c r="A19" s="19"/>
      <c r="B19" s="5">
        <v>0.95</v>
      </c>
      <c r="F19" s="7" t="str">
        <f t="shared" ref="F19" si="0">IF(COUNT(F8)&gt;1,F8," ")</f>
        <v xml:space="preserve"> </v>
      </c>
      <c r="G19" s="22"/>
    </row>
    <row r="20" spans="1:20" s="2" customFormat="1" ht="19.5" customHeight="1" x14ac:dyDescent="0.3">
      <c r="A20" s="19"/>
      <c r="B20" s="5">
        <v>0.95</v>
      </c>
      <c r="F20" s="8">
        <f>F16/$C$37</f>
        <v>0</v>
      </c>
      <c r="G20" s="23"/>
    </row>
    <row r="21" spans="1:20" x14ac:dyDescent="0.3">
      <c r="A21" s="15"/>
      <c r="B21" s="5">
        <v>0.95</v>
      </c>
    </row>
    <row r="22" spans="1:20" x14ac:dyDescent="0.3">
      <c r="A22" s="15"/>
      <c r="B22" s="5">
        <v>0.95</v>
      </c>
    </row>
    <row r="23" spans="1:20" x14ac:dyDescent="0.3">
      <c r="A23" s="15"/>
      <c r="B23" s="5">
        <v>0.95</v>
      </c>
    </row>
    <row r="24" spans="1:20" x14ac:dyDescent="0.3">
      <c r="A24" s="15"/>
      <c r="B24" s="5">
        <v>0.95</v>
      </c>
    </row>
    <row r="25" spans="1:20" x14ac:dyDescent="0.3">
      <c r="A25" s="15"/>
      <c r="B25" s="5">
        <v>0.95</v>
      </c>
    </row>
    <row r="26" spans="1:20" ht="15.75" customHeight="1" x14ac:dyDescent="0.3">
      <c r="B26" s="5">
        <v>0.95</v>
      </c>
      <c r="C26" s="181" t="s">
        <v>37</v>
      </c>
      <c r="D26" s="182" t="s">
        <v>0</v>
      </c>
      <c r="E26" s="183"/>
      <c r="H26" s="181" t="s">
        <v>37</v>
      </c>
      <c r="I26" s="182" t="s">
        <v>0</v>
      </c>
      <c r="J26" s="183"/>
      <c r="M26" s="181" t="s">
        <v>37</v>
      </c>
      <c r="N26" s="182" t="s">
        <v>0</v>
      </c>
      <c r="O26" s="183"/>
      <c r="R26" s="181" t="s">
        <v>37</v>
      </c>
      <c r="S26" s="182" t="s">
        <v>0</v>
      </c>
      <c r="T26" s="183"/>
    </row>
    <row r="27" spans="1:20" ht="15.6" x14ac:dyDescent="0.3">
      <c r="B27" s="15"/>
      <c r="C27" s="181"/>
      <c r="D27" s="10">
        <v>44602</v>
      </c>
      <c r="E27" s="10">
        <f>D27+7</f>
        <v>44609</v>
      </c>
      <c r="H27" s="181"/>
      <c r="I27" s="10">
        <v>44602</v>
      </c>
      <c r="J27" s="10">
        <f>I27+7</f>
        <v>44609</v>
      </c>
      <c r="M27" s="181"/>
      <c r="N27" s="10">
        <v>44602</v>
      </c>
      <c r="O27" s="10">
        <f>N27+7</f>
        <v>44609</v>
      </c>
      <c r="R27" s="181"/>
      <c r="S27" s="10">
        <v>44602</v>
      </c>
      <c r="T27" s="10">
        <f>S27+7</f>
        <v>44609</v>
      </c>
    </row>
    <row r="28" spans="1:20" ht="32.25" customHeight="1" x14ac:dyDescent="0.3">
      <c r="B28" s="15"/>
      <c r="C28" s="13" t="s">
        <v>19</v>
      </c>
      <c r="D28" s="45"/>
      <c r="E28" s="45"/>
      <c r="H28" s="13" t="s">
        <v>19</v>
      </c>
      <c r="I28" s="45"/>
      <c r="J28" s="45"/>
      <c r="M28" s="13" t="s">
        <v>19</v>
      </c>
      <c r="N28" s="45"/>
      <c r="O28" s="45"/>
      <c r="R28" s="13" t="s">
        <v>19</v>
      </c>
      <c r="S28" s="45"/>
      <c r="T28" s="45"/>
    </row>
    <row r="29" spans="1:20" ht="84.75" customHeight="1" x14ac:dyDescent="0.3">
      <c r="B29" s="15"/>
      <c r="C29" s="13" t="s">
        <v>47</v>
      </c>
      <c r="D29" s="45"/>
      <c r="E29" s="45"/>
      <c r="H29" s="13" t="s">
        <v>25</v>
      </c>
      <c r="I29" s="45"/>
      <c r="J29" s="45"/>
      <c r="M29" s="13" t="s">
        <v>25</v>
      </c>
      <c r="N29" s="45"/>
      <c r="O29" s="45"/>
      <c r="R29" s="13" t="s">
        <v>25</v>
      </c>
      <c r="S29" s="45"/>
      <c r="T29" s="45"/>
    </row>
    <row r="30" spans="1:20" ht="51" customHeight="1" x14ac:dyDescent="0.3">
      <c r="B30" s="15"/>
      <c r="C30" s="13" t="s">
        <v>20</v>
      </c>
      <c r="D30" s="11"/>
      <c r="E30" s="45"/>
      <c r="H30" s="13" t="s">
        <v>20</v>
      </c>
      <c r="I30" s="11"/>
      <c r="J30" s="45"/>
      <c r="M30" s="13" t="s">
        <v>20</v>
      </c>
      <c r="N30" s="45"/>
      <c r="O30" s="45"/>
      <c r="R30" s="13" t="s">
        <v>20</v>
      </c>
      <c r="S30" s="45"/>
      <c r="T30" s="45"/>
    </row>
    <row r="31" spans="1:20" ht="51" customHeight="1" x14ac:dyDescent="0.3">
      <c r="B31" s="15"/>
      <c r="C31" s="13" t="s">
        <v>21</v>
      </c>
      <c r="D31" s="45"/>
      <c r="E31" s="45"/>
      <c r="H31" s="13" t="s">
        <v>21</v>
      </c>
      <c r="I31" s="45"/>
      <c r="J31" s="45"/>
      <c r="M31" s="13" t="s">
        <v>21</v>
      </c>
      <c r="N31" s="45"/>
      <c r="O31" s="45"/>
      <c r="R31" s="13" t="s">
        <v>21</v>
      </c>
      <c r="S31" s="45"/>
      <c r="T31" s="45"/>
    </row>
    <row r="32" spans="1:20" ht="51.75" customHeight="1" x14ac:dyDescent="0.3">
      <c r="B32" s="15"/>
      <c r="C32" s="13" t="s">
        <v>27</v>
      </c>
      <c r="D32" s="11"/>
      <c r="E32" s="45"/>
      <c r="H32" s="13" t="s">
        <v>27</v>
      </c>
      <c r="I32" s="11"/>
      <c r="J32" s="45"/>
      <c r="M32" s="13" t="s">
        <v>27</v>
      </c>
      <c r="N32" s="45"/>
      <c r="O32" s="45"/>
      <c r="R32" s="13" t="s">
        <v>27</v>
      </c>
      <c r="S32" s="45"/>
      <c r="T32" s="45"/>
    </row>
    <row r="33" spans="2:20" ht="51.75" customHeight="1" x14ac:dyDescent="0.3">
      <c r="B33" s="15"/>
      <c r="C33" s="13" t="s">
        <v>28</v>
      </c>
      <c r="D33" s="11"/>
      <c r="E33" s="45"/>
      <c r="H33" s="13" t="s">
        <v>28</v>
      </c>
      <c r="I33" s="11"/>
      <c r="J33" s="45"/>
      <c r="M33" s="13" t="s">
        <v>28</v>
      </c>
      <c r="N33" s="11"/>
      <c r="O33" s="45"/>
      <c r="R33" s="13" t="s">
        <v>28</v>
      </c>
      <c r="S33" s="11"/>
      <c r="T33" s="45"/>
    </row>
    <row r="34" spans="2:20" ht="51" customHeight="1" x14ac:dyDescent="0.3">
      <c r="B34" s="15"/>
      <c r="C34" s="13" t="s">
        <v>22</v>
      </c>
      <c r="D34" s="45"/>
      <c r="E34" s="45"/>
      <c r="H34" s="13" t="s">
        <v>22</v>
      </c>
      <c r="I34" s="45"/>
      <c r="J34" s="45"/>
      <c r="M34" s="13" t="s">
        <v>22</v>
      </c>
      <c r="N34" s="45"/>
      <c r="O34" s="45"/>
      <c r="R34" s="13" t="s">
        <v>22</v>
      </c>
      <c r="S34" s="45"/>
      <c r="T34" s="45"/>
    </row>
    <row r="35" spans="2:20" ht="102" customHeight="1" x14ac:dyDescent="0.3">
      <c r="B35" s="15"/>
      <c r="C35" s="16" t="s">
        <v>26</v>
      </c>
      <c r="D35" s="11"/>
      <c r="E35" s="45"/>
      <c r="H35" s="16" t="s">
        <v>26</v>
      </c>
      <c r="I35" s="11"/>
      <c r="J35" s="45"/>
      <c r="M35" s="16" t="s">
        <v>26</v>
      </c>
      <c r="N35" s="11"/>
      <c r="O35" s="45"/>
      <c r="R35" s="16" t="s">
        <v>26</v>
      </c>
      <c r="S35" s="45"/>
      <c r="T35" s="45"/>
    </row>
    <row r="36" spans="2:20" ht="34.200000000000003" customHeight="1" thickBot="1" x14ac:dyDescent="0.35">
      <c r="B36" s="15"/>
      <c r="C36" s="16" t="s">
        <v>12</v>
      </c>
      <c r="D36" s="45"/>
      <c r="E36" s="45"/>
      <c r="H36" s="16" t="s">
        <v>12</v>
      </c>
      <c r="I36" s="45"/>
      <c r="J36" s="45"/>
      <c r="M36" s="16" t="s">
        <v>12</v>
      </c>
      <c r="N36" s="45"/>
      <c r="O36" s="45"/>
      <c r="R36" s="16" t="s">
        <v>12</v>
      </c>
      <c r="S36" s="45"/>
      <c r="T36" s="45"/>
    </row>
    <row r="37" spans="2:20" ht="16.2" thickBot="1" x14ac:dyDescent="0.35">
      <c r="C37" s="17">
        <f>COUNTA(C28:C36)</f>
        <v>9</v>
      </c>
      <c r="D37" s="12">
        <f>COUNTA(D28:D36)</f>
        <v>0</v>
      </c>
      <c r="E37" s="12">
        <f>COUNTA(E28:E36)</f>
        <v>0</v>
      </c>
      <c r="H37" s="17">
        <f>COUNTA(H28:H36)</f>
        <v>9</v>
      </c>
      <c r="I37" s="12">
        <f>COUNTA(I28:I36)</f>
        <v>0</v>
      </c>
      <c r="J37" s="12">
        <f>COUNTA(J28:J36)</f>
        <v>0</v>
      </c>
      <c r="M37" s="17">
        <f>COUNTA(M28:M36)</f>
        <v>9</v>
      </c>
      <c r="N37" s="12">
        <f>COUNTA(N28:N36)</f>
        <v>0</v>
      </c>
      <c r="O37" s="12">
        <f>COUNTA(O28:O36)</f>
        <v>0</v>
      </c>
      <c r="R37" s="17">
        <f>COUNTA(R28:R36)</f>
        <v>9</v>
      </c>
      <c r="S37" s="12">
        <f>COUNTA(S28:S36)</f>
        <v>0</v>
      </c>
      <c r="T37" s="12">
        <f>COUNTA(T28:T36)</f>
        <v>0</v>
      </c>
    </row>
    <row r="38" spans="2:20" x14ac:dyDescent="0.3">
      <c r="C38" s="18"/>
      <c r="D38" s="9"/>
      <c r="H38" s="18"/>
      <c r="I38" s="9"/>
      <c r="M38" s="18"/>
      <c r="N38" s="9"/>
      <c r="R38" s="18"/>
      <c r="S38" s="9"/>
    </row>
    <row r="39" spans="2:20" x14ac:dyDescent="0.3">
      <c r="C39" s="18"/>
      <c r="D39" s="9"/>
      <c r="H39" s="18"/>
      <c r="I39" s="9"/>
      <c r="M39" s="18"/>
      <c r="N39" s="9"/>
      <c r="R39" s="18"/>
      <c r="S39" s="9"/>
    </row>
    <row r="40" spans="2:20" x14ac:dyDescent="0.3">
      <c r="C40" s="21" t="s">
        <v>8</v>
      </c>
      <c r="D40" s="9"/>
      <c r="H40" s="21" t="s">
        <v>8</v>
      </c>
      <c r="I40" s="9"/>
      <c r="M40" s="21" t="s">
        <v>8</v>
      </c>
      <c r="N40" s="9"/>
      <c r="R40" s="21" t="s">
        <v>8</v>
      </c>
      <c r="S40" s="9"/>
    </row>
    <row r="41" spans="2:20" x14ac:dyDescent="0.3">
      <c r="C41" s="18"/>
      <c r="D41" s="9"/>
    </row>
    <row r="42" spans="2:20" x14ac:dyDescent="0.3">
      <c r="C42" s="18"/>
      <c r="D42" s="9"/>
    </row>
    <row r="43" spans="2:20" x14ac:dyDescent="0.3">
      <c r="C43" s="18"/>
      <c r="D43" s="9"/>
    </row>
    <row r="44" spans="2:20" x14ac:dyDescent="0.3">
      <c r="C44" s="18"/>
      <c r="D44" s="9"/>
    </row>
    <row r="45" spans="2:20" ht="15" customHeight="1" x14ac:dyDescent="0.3">
      <c r="C45" s="18"/>
      <c r="D45" s="9"/>
    </row>
    <row r="46" spans="2:20" ht="15" customHeight="1" x14ac:dyDescent="0.3">
      <c r="C46" s="18"/>
      <c r="D46" s="9"/>
    </row>
    <row r="47" spans="2:20" x14ac:dyDescent="0.3">
      <c r="C47" s="18"/>
      <c r="D47" s="9"/>
    </row>
    <row r="48" spans="2:20" ht="15" customHeight="1" x14ac:dyDescent="0.3">
      <c r="C48" s="24"/>
      <c r="D48" s="186" t="s">
        <v>60</v>
      </c>
      <c r="E48" s="187"/>
      <c r="F48" s="187"/>
      <c r="G48" s="187"/>
      <c r="H48" s="187"/>
    </row>
    <row r="49" spans="3:8" ht="15" customHeight="1" x14ac:dyDescent="0.3">
      <c r="C49" s="25"/>
      <c r="D49" s="186"/>
      <c r="E49" s="187"/>
      <c r="F49" s="187"/>
      <c r="G49" s="187"/>
      <c r="H49" s="187"/>
    </row>
    <row r="50" spans="3:8" ht="18" x14ac:dyDescent="0.3">
      <c r="C50" s="26"/>
      <c r="D50" s="186"/>
      <c r="E50" s="187"/>
      <c r="F50" s="187"/>
      <c r="G50" s="187"/>
      <c r="H50" s="187"/>
    </row>
    <row r="51" spans="3:8" ht="18" x14ac:dyDescent="0.35">
      <c r="C51" s="14" t="s">
        <v>3</v>
      </c>
      <c r="D51" s="184">
        <v>0.9</v>
      </c>
      <c r="E51" s="185"/>
      <c r="F51" s="185"/>
      <c r="G51" s="185"/>
      <c r="H51" s="185"/>
    </row>
    <row r="52" spans="3:8" x14ac:dyDescent="0.3">
      <c r="C52" s="6"/>
      <c r="D52" s="6" t="s">
        <v>36</v>
      </c>
      <c r="E52" s="6" t="s">
        <v>41</v>
      </c>
      <c r="F52" s="6" t="s">
        <v>42</v>
      </c>
      <c r="G52" s="6" t="s">
        <v>43</v>
      </c>
      <c r="H52" s="6"/>
    </row>
    <row r="53" spans="3:8" x14ac:dyDescent="0.3">
      <c r="C53" s="6" t="s">
        <v>53</v>
      </c>
      <c r="D53" s="31">
        <f>D7</f>
        <v>0</v>
      </c>
      <c r="E53" s="31">
        <f>I7</f>
        <v>0</v>
      </c>
      <c r="F53" s="31">
        <f>N7</f>
        <v>0</v>
      </c>
      <c r="G53" s="31">
        <f>S7</f>
        <v>0</v>
      </c>
      <c r="H53" s="31"/>
    </row>
    <row r="54" spans="3:8" x14ac:dyDescent="0.3">
      <c r="C54" s="6" t="s">
        <v>54</v>
      </c>
      <c r="D54" s="31">
        <f>E7</f>
        <v>0</v>
      </c>
      <c r="E54" s="31">
        <f>J7</f>
        <v>0</v>
      </c>
      <c r="F54" s="31">
        <f>O7</f>
        <v>0</v>
      </c>
      <c r="G54" s="31">
        <f>T7</f>
        <v>0</v>
      </c>
      <c r="H54" s="31"/>
    </row>
  </sheetData>
  <mergeCells count="18">
    <mergeCell ref="C26:C27"/>
    <mergeCell ref="D26:E26"/>
    <mergeCell ref="D5:E5"/>
    <mergeCell ref="D2:E2"/>
    <mergeCell ref="I2:J2"/>
    <mergeCell ref="I5:J5"/>
    <mergeCell ref="H26:H27"/>
    <mergeCell ref="I26:J26"/>
    <mergeCell ref="S2:T2"/>
    <mergeCell ref="S5:T5"/>
    <mergeCell ref="R26:R27"/>
    <mergeCell ref="S26:T26"/>
    <mergeCell ref="D51:H51"/>
    <mergeCell ref="D48:H50"/>
    <mergeCell ref="N2:O2"/>
    <mergeCell ref="N5:O5"/>
    <mergeCell ref="M26:M27"/>
    <mergeCell ref="N26:O26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1. INDICADORES</vt:lpstr>
      <vt:lpstr>2. CALIDAD DE MODEOS BIM</vt:lpstr>
      <vt:lpstr>3. CALIDAD DE FAMILIAS BIM</vt:lpstr>
      <vt:lpstr>4. CALIDAD DE TABLA DE METRADOS</vt:lpstr>
      <vt:lpstr>Calidad T. Metrados</vt:lpstr>
      <vt:lpstr>'1. INDICADORES'!Área_de_impresión</vt:lpstr>
      <vt:lpstr>'2. CALIDAD DE MODEOS BIM'!Área_de_impresión</vt:lpstr>
      <vt:lpstr>'3. CALIDAD DE FAMILIAS BIM'!Área_de_impresión</vt:lpstr>
      <vt:lpstr>'4. CALIDAD DE TABLA DE METRADOS'!Área_de_impresión</vt:lpstr>
      <vt:lpstr>'Calidad T. Metrados'!Área_de_impresión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Larenas</dc:creator>
  <cp:lastModifiedBy>Miguel Alejandro Jimenez Quinteros</cp:lastModifiedBy>
  <cp:lastPrinted>2023-11-10T12:53:45Z</cp:lastPrinted>
  <dcterms:created xsi:type="dcterms:W3CDTF">2018-01-17T22:22:36Z</dcterms:created>
  <dcterms:modified xsi:type="dcterms:W3CDTF">2023-11-10T18:38:05Z</dcterms:modified>
</cp:coreProperties>
</file>