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90" windowWidth="9120" windowHeight="4695" tabRatio="612"/>
  </bookViews>
  <sheets>
    <sheet name="01" sheetId="7393" r:id="rId1"/>
  </sheets>
  <definedNames>
    <definedName name="_Key1" hidden="1">#REF!</definedName>
    <definedName name="_Key2" hidden="1">#REF!</definedName>
    <definedName name="_Order1" hidden="1">0</definedName>
    <definedName name="_Order2" hidden="1">0</definedName>
    <definedName name="_Regression_Int" localSheetId="0" hidden="1">1</definedName>
    <definedName name="_Sort" hidden="1">#REF!</definedName>
    <definedName name="_xlnm.Print_Area" localSheetId="0">'01'!$A$1:$Q$57</definedName>
  </definedNames>
  <calcPr calcId="144525"/>
</workbook>
</file>

<file path=xl/calcChain.xml><?xml version="1.0" encoding="utf-8"?>
<calcChain xmlns="http://schemas.openxmlformats.org/spreadsheetml/2006/main">
  <c r="K14" i="7393" l="1"/>
  <c r="J14" i="7393"/>
  <c r="I14" i="7393"/>
  <c r="H14" i="7393"/>
  <c r="G14" i="7393"/>
  <c r="F14" i="7393"/>
  <c r="E14" i="7393"/>
  <c r="D14" i="7393"/>
  <c r="C14" i="7393"/>
  <c r="K13" i="7393"/>
  <c r="J13" i="7393"/>
  <c r="I13" i="7393"/>
  <c r="H13" i="7393"/>
  <c r="G13" i="7393"/>
  <c r="F13" i="7393"/>
  <c r="E13" i="7393"/>
  <c r="D13" i="7393"/>
  <c r="C13" i="7393"/>
  <c r="P14" i="7393" l="1"/>
  <c r="O14" i="7393"/>
  <c r="N14" i="7393"/>
  <c r="M14" i="7393"/>
  <c r="L14" i="7393"/>
  <c r="P13" i="7393"/>
  <c r="O13" i="7393"/>
  <c r="N13" i="7393"/>
  <c r="M13" i="7393"/>
  <c r="L13" i="7393"/>
  <c r="Q14" i="7393"/>
  <c r="Q13" i="7393"/>
  <c r="Q8" i="7393"/>
  <c r="Q12" i="7393" s="1"/>
  <c r="P8" i="7393"/>
  <c r="O8" i="7393"/>
  <c r="N8" i="7393"/>
  <c r="M8" i="7393"/>
  <c r="L8" i="7393"/>
  <c r="L11" i="7393" s="1"/>
  <c r="P12" i="7393" l="1"/>
  <c r="O12" i="7393"/>
  <c r="N12" i="7393"/>
  <c r="P33" i="7393"/>
  <c r="P32" i="7393"/>
  <c r="P31" i="7393"/>
  <c r="P28" i="7393"/>
  <c r="P27" i="7393"/>
  <c r="P26" i="7393"/>
  <c r="P25" i="7393"/>
  <c r="P24" i="7393"/>
  <c r="P23" i="7393"/>
  <c r="P22" i="7393"/>
  <c r="P21" i="7393"/>
  <c r="P20" i="7393"/>
  <c r="P19" i="7393"/>
  <c r="P11" i="7393"/>
  <c r="O33" i="7393"/>
  <c r="O32" i="7393"/>
  <c r="O31" i="7393"/>
  <c r="O28" i="7393"/>
  <c r="O27" i="7393"/>
  <c r="O26" i="7393"/>
  <c r="O25" i="7393"/>
  <c r="O24" i="7393"/>
  <c r="O23" i="7393"/>
  <c r="O22" i="7393"/>
  <c r="O21" i="7393"/>
  <c r="O20" i="7393"/>
  <c r="O19" i="7393"/>
  <c r="O11" i="7393"/>
  <c r="Q33" i="7393"/>
  <c r="Q32" i="7393"/>
  <c r="N32" i="7393"/>
  <c r="M32" i="7393"/>
  <c r="L32" i="7393"/>
  <c r="K32" i="7393"/>
  <c r="J32" i="7393"/>
  <c r="I32" i="7393"/>
  <c r="H32" i="7393"/>
  <c r="G32" i="7393"/>
  <c r="Q28" i="7393"/>
  <c r="N28" i="7393"/>
  <c r="M28" i="7393"/>
  <c r="L28" i="7393"/>
  <c r="K28" i="7393"/>
  <c r="J28" i="7393"/>
  <c r="I28" i="7393"/>
  <c r="H28" i="7393"/>
  <c r="G28" i="7393"/>
  <c r="F28" i="7393"/>
  <c r="Q27" i="7393"/>
  <c r="N27" i="7393"/>
  <c r="M27" i="7393"/>
  <c r="L27" i="7393"/>
  <c r="K27" i="7393"/>
  <c r="J27" i="7393"/>
  <c r="I27" i="7393"/>
  <c r="H27" i="7393"/>
  <c r="G27" i="7393"/>
  <c r="F27" i="7393"/>
  <c r="Q26" i="7393"/>
  <c r="N26" i="7393"/>
  <c r="M26" i="7393"/>
  <c r="L26" i="7393"/>
  <c r="K26" i="7393"/>
  <c r="J26" i="7393"/>
  <c r="I26" i="7393"/>
  <c r="H26" i="7393"/>
  <c r="G26" i="7393"/>
  <c r="F26" i="7393"/>
  <c r="Q25" i="7393"/>
  <c r="N25" i="7393"/>
  <c r="M25" i="7393"/>
  <c r="L25" i="7393"/>
  <c r="K25" i="7393"/>
  <c r="J25" i="7393"/>
  <c r="I25" i="7393"/>
  <c r="H25" i="7393"/>
  <c r="G25" i="7393"/>
  <c r="F25" i="7393"/>
  <c r="Q24" i="7393"/>
  <c r="N24" i="7393"/>
  <c r="M24" i="7393"/>
  <c r="L24" i="7393"/>
  <c r="K24" i="7393"/>
  <c r="J24" i="7393"/>
  <c r="I24" i="7393"/>
  <c r="H24" i="7393"/>
  <c r="G24" i="7393"/>
  <c r="F24" i="7393"/>
  <c r="Q23" i="7393"/>
  <c r="N23" i="7393"/>
  <c r="M23" i="7393"/>
  <c r="L23" i="7393"/>
  <c r="K23" i="7393"/>
  <c r="J23" i="7393"/>
  <c r="I23" i="7393"/>
  <c r="H23" i="7393"/>
  <c r="G23" i="7393"/>
  <c r="F23" i="7393"/>
  <c r="Q22" i="7393"/>
  <c r="N22" i="7393"/>
  <c r="M22" i="7393"/>
  <c r="L22" i="7393"/>
  <c r="K22" i="7393"/>
  <c r="J22" i="7393"/>
  <c r="I22" i="7393"/>
  <c r="H22" i="7393"/>
  <c r="G22" i="7393"/>
  <c r="F22" i="7393"/>
  <c r="Q21" i="7393"/>
  <c r="N21" i="7393"/>
  <c r="M21" i="7393"/>
  <c r="L21" i="7393"/>
  <c r="K21" i="7393"/>
  <c r="J21" i="7393"/>
  <c r="I21" i="7393"/>
  <c r="H21" i="7393"/>
  <c r="G21" i="7393"/>
  <c r="F21" i="7393"/>
  <c r="Q20" i="7393"/>
  <c r="N20" i="7393"/>
  <c r="M20" i="7393"/>
  <c r="L20" i="7393"/>
  <c r="K20" i="7393"/>
  <c r="J20" i="7393"/>
  <c r="I20" i="7393"/>
  <c r="H20" i="7393"/>
  <c r="G20" i="7393"/>
  <c r="M12" i="7393"/>
  <c r="Q11" i="7393"/>
  <c r="N11" i="7393"/>
  <c r="M11" i="7393"/>
  <c r="N31" i="7393"/>
  <c r="N19" i="7393"/>
  <c r="L12" i="7393"/>
  <c r="J12" i="7393"/>
  <c r="I12" i="7393"/>
  <c r="H12" i="7393"/>
  <c r="M31" i="7393"/>
  <c r="M19" i="7393"/>
  <c r="J31" i="7393"/>
  <c r="K31" i="7393"/>
  <c r="L31" i="7393"/>
  <c r="Q31" i="7393"/>
  <c r="E8" i="7393"/>
  <c r="E11" i="7393"/>
  <c r="F8" i="7393"/>
  <c r="F11" i="7393"/>
  <c r="G11" i="7393"/>
  <c r="H11" i="7393"/>
  <c r="I11" i="7393"/>
  <c r="J11" i="7393"/>
  <c r="K11" i="7393"/>
  <c r="D8" i="7393"/>
  <c r="D12" i="7393" s="1"/>
  <c r="E12" i="7393"/>
  <c r="F12" i="7393"/>
  <c r="G12" i="7393"/>
  <c r="L19" i="7393"/>
  <c r="C8" i="7393"/>
  <c r="B8" i="7393"/>
  <c r="C12" i="7393" s="1"/>
  <c r="B11" i="7393"/>
  <c r="K19" i="7393"/>
  <c r="D11" i="7393"/>
  <c r="C11" i="7393"/>
  <c r="I31" i="7393"/>
  <c r="H31" i="7393"/>
  <c r="G31" i="7393"/>
  <c r="F31" i="7393"/>
  <c r="E31" i="7393"/>
  <c r="D31" i="7393"/>
  <c r="C31" i="7393"/>
  <c r="B31" i="7393"/>
  <c r="E28" i="7393"/>
  <c r="D28" i="7393"/>
  <c r="C28" i="7393"/>
  <c r="B28" i="7393"/>
  <c r="E27" i="7393"/>
  <c r="D27" i="7393"/>
  <c r="C27" i="7393"/>
  <c r="B27" i="7393"/>
  <c r="E26" i="7393"/>
  <c r="D26" i="7393"/>
  <c r="C26" i="7393"/>
  <c r="B26" i="7393"/>
  <c r="E25" i="7393"/>
  <c r="D25" i="7393"/>
  <c r="C25" i="7393"/>
  <c r="B25" i="7393"/>
  <c r="E24" i="7393"/>
  <c r="D24" i="7393"/>
  <c r="C24" i="7393"/>
  <c r="B24" i="7393"/>
  <c r="E22" i="7393"/>
  <c r="D22" i="7393"/>
  <c r="C22" i="7393"/>
  <c r="B22" i="7393"/>
  <c r="E23" i="7393"/>
  <c r="D23" i="7393"/>
  <c r="C23" i="7393"/>
  <c r="B23" i="7393"/>
  <c r="E21" i="7393"/>
  <c r="D21" i="7393"/>
  <c r="C21" i="7393"/>
  <c r="B21" i="7393"/>
  <c r="F20" i="7393"/>
  <c r="E20" i="7393"/>
  <c r="D20" i="7393"/>
  <c r="C20" i="7393"/>
  <c r="B20" i="7393"/>
  <c r="Q19" i="7393"/>
  <c r="J19" i="7393"/>
  <c r="I19" i="7393"/>
  <c r="H19" i="7393"/>
  <c r="G19" i="7393"/>
  <c r="F19" i="7393"/>
  <c r="E19" i="7393"/>
  <c r="D19" i="7393"/>
  <c r="C19" i="7393"/>
  <c r="B19" i="7393"/>
  <c r="K12" i="7393"/>
</calcChain>
</file>

<file path=xl/sharedStrings.xml><?xml version="1.0" encoding="utf-8"?>
<sst xmlns="http://schemas.openxmlformats.org/spreadsheetml/2006/main" count="61" uniqueCount="48">
  <si>
    <t>Cobre %</t>
  </si>
  <si>
    <t>Estaño %</t>
  </si>
  <si>
    <t>Hierro %</t>
  </si>
  <si>
    <t>Oro %</t>
  </si>
  <si>
    <t>Plata %</t>
  </si>
  <si>
    <t>Plomo %</t>
  </si>
  <si>
    <t>Zinc %</t>
  </si>
  <si>
    <t>Otros %</t>
  </si>
  <si>
    <t>Exportación  minera</t>
  </si>
  <si>
    <t xml:space="preserve">   Extracción de minerales</t>
  </si>
  <si>
    <t xml:space="preserve">   Extracción de petróleo y gas</t>
  </si>
  <si>
    <t>Exportación total</t>
  </si>
  <si>
    <t>(Millones de US$)</t>
  </si>
  <si>
    <t>Indicador</t>
  </si>
  <si>
    <t>PBI global (millones S/. de 1994)</t>
  </si>
  <si>
    <t>valores</t>
  </si>
  <si>
    <t>Molibdeno %</t>
  </si>
  <si>
    <t xml:space="preserve">                Instituto Nacional de Estadística e Informática.</t>
  </si>
  <si>
    <t>1/ Participación porcentual en la exportación total.</t>
  </si>
  <si>
    <t xml:space="preserve"> </t>
  </si>
  <si>
    <t xml:space="preserve">VAB Minería e hidrocarburos </t>
  </si>
  <si>
    <t>(millones S/. de 1994)</t>
  </si>
  <si>
    <t xml:space="preserve">    Petróleo y Derivados</t>
  </si>
  <si>
    <t xml:space="preserve">   Gas natural </t>
  </si>
  <si>
    <t>-</t>
  </si>
  <si>
    <t>Fuente:   Ministerio de Energía y Minas - Banco Central de Reserva del Perú.</t>
  </si>
  <si>
    <t>2011 P/</t>
  </si>
  <si>
    <t>Exportación de petróleo y gas natural</t>
  </si>
  <si>
    <t>Exportación minera (%) 1/</t>
  </si>
  <si>
    <t>Cobre</t>
  </si>
  <si>
    <t>Oro</t>
  </si>
  <si>
    <t>Plomo</t>
  </si>
  <si>
    <t>Zinc</t>
  </si>
  <si>
    <t>Hierro</t>
  </si>
  <si>
    <t>Estaño</t>
  </si>
  <si>
    <t>Molibdeno</t>
  </si>
  <si>
    <t>Plata</t>
  </si>
  <si>
    <t>Otros</t>
  </si>
  <si>
    <t>Export. de petróleo y derivados (%) 1/</t>
  </si>
  <si>
    <t>Petróleo y derivados</t>
  </si>
  <si>
    <t>Gas natural</t>
  </si>
  <si>
    <t>VALOR AGREGADO BRUTO DE MINERÍA E HIDROCARBUROS, 2000-2012</t>
  </si>
  <si>
    <t>2012 P/</t>
  </si>
  <si>
    <t>VAB Minería e hidroc. Part.% en PBI global</t>
  </si>
  <si>
    <t>VAB Minería e hidroc. Var. % anual</t>
  </si>
  <si>
    <t>14.1  PRINCIPALES INDICADORES DEL SECTOR MINERÍA E HIDROCARBUROS,</t>
  </si>
  <si>
    <t xml:space="preserve"> 2007-2012</t>
  </si>
  <si>
    <t>(Variación Porcentual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</si>
</sst>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)"/>
    <numFmt numFmtId="165" formatCode="0.0"/>
    <numFmt numFmtId="166" formatCode="#\ ##0"/>
    <numFmt numFmtId="167" formatCode=".\ #;000000000000000000000000000000000000000000000000000"/>
  </numFmts>
  <fonts count="13" x14ac:knownFonts="1">
    <font>
      <sz val="10"/>
      <name val="Arial"/>
    </font>
    <font>
      <sz val="7"/>
      <name val="Times New Roman"/>
      <family val="1"/>
    </font>
    <font>
      <sz val="7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6.5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7"/>
      <color theme="0"/>
      <name val="Arial Narrow"/>
      <family val="2"/>
    </font>
    <font>
      <sz val="6.5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5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65" fontId="2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left" vertical="center"/>
    </xf>
    <xf numFmtId="3" fontId="5" fillId="0" borderId="0" xfId="1" applyNumberFormat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 indent="2"/>
    </xf>
    <xf numFmtId="0" fontId="9" fillId="0" borderId="0" xfId="1" applyFont="1" applyBorder="1" applyAlignment="1" applyProtection="1">
      <alignment horizontal="right" vertical="center"/>
    </xf>
    <xf numFmtId="166" fontId="10" fillId="0" borderId="0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>
      <alignment horizontal="right" vertical="center"/>
    </xf>
    <xf numFmtId="165" fontId="10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6" fontId="10" fillId="0" borderId="0" xfId="1" applyNumberFormat="1" applyFont="1" applyFill="1" applyBorder="1" applyAlignment="1" applyProtection="1">
      <alignment horizontal="right" vertical="center"/>
    </xf>
    <xf numFmtId="167" fontId="10" fillId="0" borderId="0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 indent="1"/>
    </xf>
    <xf numFmtId="0" fontId="8" fillId="0" borderId="0" xfId="1" quotePrefix="1" applyFont="1" applyBorder="1" applyAlignment="1" applyProtection="1">
      <alignment horizontal="left" vertical="center" indent="1"/>
    </xf>
    <xf numFmtId="0" fontId="9" fillId="0" borderId="1" xfId="1" applyFont="1" applyBorder="1" applyAlignment="1" applyProtection="1">
      <alignment horizontal="right" vertical="center"/>
    </xf>
    <xf numFmtId="0" fontId="3" fillId="0" borderId="2" xfId="1" applyFont="1" applyBorder="1" applyAlignment="1" applyProtection="1">
      <alignment horizontal="left" vertical="center"/>
    </xf>
    <xf numFmtId="3" fontId="5" fillId="0" borderId="2" xfId="1" applyNumberFormat="1" applyFont="1" applyBorder="1" applyAlignment="1" applyProtection="1">
      <alignment horizontal="right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center" vertical="center"/>
    </xf>
    <xf numFmtId="0" fontId="10" fillId="0" borderId="4" xfId="1" quotePrefix="1" applyFont="1" applyBorder="1" applyAlignment="1" applyProtection="1">
      <alignment horizontal="left" vertical="center"/>
    </xf>
    <xf numFmtId="0" fontId="10" fillId="0" borderId="4" xfId="1" applyFont="1" applyBorder="1" applyAlignment="1" applyProtection="1">
      <alignment horizontal="left" vertical="center"/>
    </xf>
    <xf numFmtId="0" fontId="10" fillId="0" borderId="4" xfId="1" applyFont="1" applyBorder="1" applyAlignment="1" applyProtection="1">
      <alignment horizontal="left" vertical="center" indent="1"/>
    </xf>
    <xf numFmtId="0" fontId="10" fillId="0" borderId="4" xfId="1" quotePrefix="1" applyFont="1" applyBorder="1" applyAlignment="1" applyProtection="1">
      <alignment horizontal="left" vertical="center" indent="1"/>
    </xf>
    <xf numFmtId="0" fontId="5" fillId="0" borderId="5" xfId="1" applyFont="1" applyBorder="1" applyAlignment="1" applyProtection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2" fillId="0" borderId="0" xfId="1" applyFont="1" applyBorder="1" applyAlignment="1" applyProtection="1">
      <alignment horizontal="left" vertical="center" indent="1"/>
    </xf>
    <xf numFmtId="0" fontId="11" fillId="2" borderId="0" xfId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 applyProtection="1">
      <alignment horizontal="right" vertical="center"/>
    </xf>
    <xf numFmtId="0" fontId="12" fillId="0" borderId="0" xfId="1" quotePrefix="1" applyFont="1" applyBorder="1" applyAlignment="1" applyProtection="1">
      <alignment horizontal="left" vertical="center" indent="1"/>
    </xf>
    <xf numFmtId="0" fontId="11" fillId="2" borderId="0" xfId="1" quotePrefix="1" applyFont="1" applyFill="1" applyBorder="1" applyAlignment="1" applyProtection="1">
      <alignment horizontal="left" vertical="center"/>
    </xf>
    <xf numFmtId="165" fontId="11" fillId="0" borderId="0" xfId="1" applyNumberFormat="1" applyFont="1" applyBorder="1" applyAlignment="1">
      <alignment horizontal="right" vertical="center"/>
    </xf>
  </cellXfs>
  <cellStyles count="2">
    <cellStyle name="Normal" xfId="0" builtinId="0"/>
    <cellStyle name="Normal_IEC1200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285714285714285E-2"/>
          <c:y val="3.1645569620253167E-2"/>
          <c:w val="0.97428571428571431"/>
          <c:h val="0.7990945426977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'01'!$T$71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7614518617816829E-4"/>
                  <c:y val="2.6579864876676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33163317198801E-3"/>
                  <c:y val="2.4324788040258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109025846552844E-5"/>
                  <c:y val="7.0870143702068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60404949381174E-4"/>
                  <c:y val="1.643709093325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604049493811008E-4"/>
                  <c:y val="1.8691650885411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614518617816829E-4"/>
                  <c:y val="2.2826583102138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614518617809847E-4"/>
                  <c:y val="1.6860956351994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614518617816829E-4"/>
                  <c:y val="2.15795897093909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333163317198801E-3"/>
                  <c:y val="2.7459752737914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3811023622046512E-3"/>
                  <c:y val="1.137978005913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1.6445291887744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6445291887744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722310635675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'01'!$S$72:$S$84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'01'!$T$72:$T$84</c:f>
              <c:numCache>
                <c:formatCode>0.0</c:formatCode>
                <c:ptCount val="13"/>
                <c:pt idx="0">
                  <c:v>2.4406717548163641</c:v>
                </c:pt>
                <c:pt idx="1">
                  <c:v>9.9044996639805731</c:v>
                </c:pt>
                <c:pt idx="2">
                  <c:v>11.981390553429861</c:v>
                </c:pt>
                <c:pt idx="3">
                  <c:v>5.4802425149174354</c:v>
                </c:pt>
                <c:pt idx="4">
                  <c:v>5.2779295758492424</c:v>
                </c:pt>
                <c:pt idx="5">
                  <c:v>8.3984550385913792</c:v>
                </c:pt>
                <c:pt idx="6">
                  <c:v>1.3901232931045513</c:v>
                </c:pt>
                <c:pt idx="7">
                  <c:v>2.7126696866768754</c:v>
                </c:pt>
                <c:pt idx="8">
                  <c:v>7.627003685530795</c:v>
                </c:pt>
                <c:pt idx="9">
                  <c:v>0.74491001396262391</c:v>
                </c:pt>
                <c:pt idx="10">
                  <c:v>0.30606244075433153</c:v>
                </c:pt>
                <c:pt idx="11">
                  <c:v>0.15930102347121533</c:v>
                </c:pt>
                <c:pt idx="12">
                  <c:v>2.2878407866664219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axId val="334964224"/>
        <c:axId val="347771648"/>
      </c:barChart>
      <c:catAx>
        <c:axId val="3349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34777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771648"/>
        <c:scaling>
          <c:orientation val="minMax"/>
          <c:max val="14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33496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240909</xdr:colOff>
      <xdr:row>40</xdr:row>
      <xdr:rowOff>2345</xdr:rowOff>
    </xdr:from>
    <xdr:to>
      <xdr:col>16</xdr:col>
      <xdr:colOff>172329</xdr:colOff>
      <xdr:row>56</xdr:row>
      <xdr:rowOff>0</xdr:rowOff>
    </xdr:to>
    <xdr:graphicFrame macro="">
      <xdr:nvGraphicFramePr>
        <xdr:cNvPr id="3380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/>
  <dimension ref="A1:AC86"/>
  <sheetViews>
    <sheetView showGridLines="0" tabSelected="1" zoomScale="130" zoomScaleNormal="130" workbookViewId="0">
      <selection activeCell="A9" sqref="A9"/>
    </sheetView>
  </sheetViews>
  <sheetFormatPr baseColWidth="10" defaultColWidth="7.140625" defaultRowHeight="9" x14ac:dyDescent="0.2"/>
  <cols>
    <col min="1" max="1" width="28.7109375" style="7" customWidth="1"/>
    <col min="2" max="5" width="5.28515625" style="3" hidden="1" customWidth="1"/>
    <col min="6" max="9" width="4.28515625" style="3" hidden="1" customWidth="1"/>
    <col min="10" max="11" width="5.28515625" style="3" hidden="1" customWidth="1"/>
    <col min="12" max="17" width="5.5703125" style="3" customWidth="1"/>
    <col min="18" max="16384" width="7.140625" style="3"/>
  </cols>
  <sheetData>
    <row r="1" spans="1:27" ht="12" customHeight="1" x14ac:dyDescent="0.2">
      <c r="A1" s="4" t="s">
        <v>45</v>
      </c>
    </row>
    <row r="2" spans="1:27" ht="12" customHeight="1" x14ac:dyDescent="0.2">
      <c r="A2" s="15" t="s">
        <v>46</v>
      </c>
    </row>
    <row r="3" spans="1:27" ht="6" customHeight="1" x14ac:dyDescent="0.2">
      <c r="A3" s="26"/>
    </row>
    <row r="4" spans="1:27" ht="14.25" customHeight="1" x14ac:dyDescent="0.2">
      <c r="A4" s="28" t="s">
        <v>13</v>
      </c>
      <c r="B4" s="16">
        <v>1997</v>
      </c>
      <c r="C4" s="16">
        <v>1998</v>
      </c>
      <c r="D4" s="16">
        <v>1999</v>
      </c>
      <c r="E4" s="16">
        <v>2000</v>
      </c>
      <c r="F4" s="16">
        <v>2001</v>
      </c>
      <c r="G4" s="16">
        <v>2002</v>
      </c>
      <c r="H4" s="16">
        <v>2003</v>
      </c>
      <c r="I4" s="16">
        <v>2004</v>
      </c>
      <c r="J4" s="16">
        <v>2005</v>
      </c>
      <c r="K4" s="16">
        <v>2006</v>
      </c>
      <c r="L4" s="25">
        <v>2007</v>
      </c>
      <c r="M4" s="25">
        <v>2008</v>
      </c>
      <c r="N4" s="25">
        <v>2009</v>
      </c>
      <c r="O4" s="25">
        <v>2010</v>
      </c>
      <c r="P4" s="25" t="s">
        <v>26</v>
      </c>
      <c r="Q4" s="25" t="s">
        <v>42</v>
      </c>
    </row>
    <row r="5" spans="1:27" ht="1.5" customHeight="1" x14ac:dyDescent="0.2">
      <c r="A5" s="2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7" ht="11.1" customHeight="1" x14ac:dyDescent="0.2">
      <c r="A6" s="30" t="s">
        <v>14</v>
      </c>
      <c r="B6" s="17">
        <v>117293.98736500691</v>
      </c>
      <c r="C6" s="17">
        <v>116522.25</v>
      </c>
      <c r="D6" s="17">
        <v>117587.416</v>
      </c>
      <c r="E6" s="17">
        <v>121056.942</v>
      </c>
      <c r="F6" s="17">
        <v>121317.087</v>
      </c>
      <c r="G6" s="17">
        <v>127407.427</v>
      </c>
      <c r="H6" s="17">
        <v>132544.85</v>
      </c>
      <c r="I6" s="17">
        <v>139141.25099999999</v>
      </c>
      <c r="J6" s="17">
        <v>148639.99100000004</v>
      </c>
      <c r="K6" s="17">
        <v>160145.46400000001</v>
      </c>
      <c r="L6" s="17">
        <v>174348.00599999999</v>
      </c>
      <c r="M6" s="17">
        <v>191368.01099999997</v>
      </c>
      <c r="N6" s="17">
        <v>193133.11199999996</v>
      </c>
      <c r="O6" s="17">
        <v>210111.81299999999</v>
      </c>
      <c r="P6" s="17">
        <v>224617.84299999999</v>
      </c>
      <c r="Q6" s="17">
        <v>238836.41</v>
      </c>
    </row>
    <row r="7" spans="1:27" ht="11.1" customHeight="1" x14ac:dyDescent="0.2">
      <c r="A7" s="30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27" ht="11.1" customHeight="1" x14ac:dyDescent="0.2">
      <c r="A8" s="30" t="s">
        <v>21</v>
      </c>
      <c r="B8" s="17">
        <f>+B9+B10</f>
        <v>5500.6769999999997</v>
      </c>
      <c r="C8" s="17">
        <f>+C9+C10</f>
        <v>5704.6689999999999</v>
      </c>
      <c r="D8" s="17">
        <f>+D9+D10</f>
        <v>6450.8060000000005</v>
      </c>
      <c r="E8" s="17">
        <f>+E9+E10</f>
        <v>6608.2490000000007</v>
      </c>
      <c r="F8" s="17">
        <f>+F9+F10</f>
        <v>7262.7629999999999</v>
      </c>
      <c r="G8" s="17">
        <v>8132.9430000000002</v>
      </c>
      <c r="H8" s="17">
        <v>8578.6479999999992</v>
      </c>
      <c r="I8" s="17">
        <v>9031.4230000000007</v>
      </c>
      <c r="J8" s="17">
        <v>9789.9230000000007</v>
      </c>
      <c r="K8" s="17">
        <v>9926.0149999999994</v>
      </c>
      <c r="L8" s="17">
        <f>SUM(L9:L10)</f>
        <v>10195.275</v>
      </c>
      <c r="M8" s="17">
        <f t="shared" ref="M8:Q8" si="0">SUM(M9:M10)</f>
        <v>10972.869000000001</v>
      </c>
      <c r="N8" s="17">
        <f t="shared" si="0"/>
        <v>11054.607</v>
      </c>
      <c r="O8" s="17">
        <f t="shared" si="0"/>
        <v>11088.440999999999</v>
      </c>
      <c r="P8" s="17">
        <f t="shared" si="0"/>
        <v>11106.105000000001</v>
      </c>
      <c r="Q8" s="17">
        <f t="shared" si="0"/>
        <v>11360.195</v>
      </c>
    </row>
    <row r="9" spans="1:27" ht="11.1" customHeight="1" x14ac:dyDescent="0.2">
      <c r="A9" s="31" t="s">
        <v>9</v>
      </c>
      <c r="B9" s="17">
        <v>4798.0559999999996</v>
      </c>
      <c r="C9" s="17">
        <v>5003.7879999999996</v>
      </c>
      <c r="D9" s="17">
        <v>5798.3280000000004</v>
      </c>
      <c r="E9" s="17">
        <v>5997.9480000000003</v>
      </c>
      <c r="F9" s="17">
        <v>6664.7380000000003</v>
      </c>
      <c r="G9" s="17">
        <v>7530.7129999999997</v>
      </c>
      <c r="H9" s="17">
        <v>8002.4560000000001</v>
      </c>
      <c r="I9" s="17">
        <v>8414.2250000000004</v>
      </c>
      <c r="J9" s="17">
        <v>9028.4680000000008</v>
      </c>
      <c r="K9" s="17">
        <v>9120.5939999999991</v>
      </c>
      <c r="L9" s="17">
        <v>9338.1360000000004</v>
      </c>
      <c r="M9" s="17">
        <v>10027.645</v>
      </c>
      <c r="N9" s="17">
        <v>9951.7199999999993</v>
      </c>
      <c r="O9" s="17">
        <v>9660.6959999999999</v>
      </c>
      <c r="P9" s="17">
        <v>9418.9320000000007</v>
      </c>
      <c r="Q9" s="17">
        <v>9635.5010000000002</v>
      </c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1.1" customHeight="1" x14ac:dyDescent="0.2">
      <c r="A10" s="31" t="s">
        <v>10</v>
      </c>
      <c r="B10" s="17">
        <v>702.62099999999998</v>
      </c>
      <c r="C10" s="17">
        <v>700.88099999999997</v>
      </c>
      <c r="D10" s="17">
        <v>652.47799999999995</v>
      </c>
      <c r="E10" s="17">
        <v>610.30100000000004</v>
      </c>
      <c r="F10" s="17">
        <v>598.02499999999998</v>
      </c>
      <c r="G10" s="17">
        <v>602.23</v>
      </c>
      <c r="H10" s="17">
        <v>576.19200000000001</v>
      </c>
      <c r="I10" s="17">
        <v>617.19799999999998</v>
      </c>
      <c r="J10" s="17">
        <v>761.45500000000004</v>
      </c>
      <c r="K10" s="17">
        <v>805.42100000000005</v>
      </c>
      <c r="L10" s="17">
        <v>857.13900000000001</v>
      </c>
      <c r="M10" s="17">
        <v>945.22400000000005</v>
      </c>
      <c r="N10" s="17">
        <v>1102.8869999999999</v>
      </c>
      <c r="O10" s="17">
        <v>1427.7449999999999</v>
      </c>
      <c r="P10" s="17">
        <v>1687.173</v>
      </c>
      <c r="Q10" s="17">
        <v>1724.694</v>
      </c>
    </row>
    <row r="11" spans="1:27" ht="11.1" customHeight="1" x14ac:dyDescent="0.2">
      <c r="A11" s="31" t="s">
        <v>43</v>
      </c>
      <c r="B11" s="19">
        <f t="shared" ref="B11:K11" si="1">+B8/B6*100</f>
        <v>4.6896495920822057</v>
      </c>
      <c r="C11" s="19">
        <f t="shared" si="1"/>
        <v>4.8957765576960623</v>
      </c>
      <c r="D11" s="19">
        <f t="shared" si="1"/>
        <v>5.4859662874129329</v>
      </c>
      <c r="E11" s="19">
        <f t="shared" si="1"/>
        <v>5.4587939285629741</v>
      </c>
      <c r="F11" s="19">
        <f t="shared" si="1"/>
        <v>5.986595276558198</v>
      </c>
      <c r="G11" s="19">
        <f t="shared" si="1"/>
        <v>6.3834135823180853</v>
      </c>
      <c r="H11" s="19">
        <f t="shared" si="1"/>
        <v>6.4722605216272076</v>
      </c>
      <c r="I11" s="19">
        <f t="shared" si="1"/>
        <v>6.4908306739314874</v>
      </c>
      <c r="J11" s="19">
        <f t="shared" si="1"/>
        <v>6.5863318035319294</v>
      </c>
      <c r="K11" s="19">
        <f t="shared" si="1"/>
        <v>6.1981243502469727</v>
      </c>
      <c r="L11" s="19">
        <f t="shared" ref="L11:Q11" si="2">+L8/L6*100</f>
        <v>5.8476579307709438</v>
      </c>
      <c r="M11" s="19">
        <f t="shared" si="2"/>
        <v>5.7339097285177942</v>
      </c>
      <c r="N11" s="19">
        <f t="shared" si="2"/>
        <v>5.7238279265131924</v>
      </c>
      <c r="O11" s="19">
        <f t="shared" si="2"/>
        <v>5.2774000860199131</v>
      </c>
      <c r="P11" s="19">
        <f t="shared" si="2"/>
        <v>4.9444446851001063</v>
      </c>
      <c r="Q11" s="19">
        <f t="shared" si="2"/>
        <v>4.7564753631994385</v>
      </c>
    </row>
    <row r="12" spans="1:27" ht="11.1" customHeight="1" x14ac:dyDescent="0.2">
      <c r="A12" s="31" t="s">
        <v>44</v>
      </c>
      <c r="B12" s="19">
        <v>9.0240162239481947</v>
      </c>
      <c r="C12" s="19">
        <f t="shared" ref="C12:L12" si="3">+C8/B8*100-100</f>
        <v>3.7084889732663839</v>
      </c>
      <c r="D12" s="19">
        <f t="shared" si="3"/>
        <v>13.079409164668448</v>
      </c>
      <c r="E12" s="19">
        <f t="shared" si="3"/>
        <v>2.4406717548163641</v>
      </c>
      <c r="F12" s="19">
        <f t="shared" si="3"/>
        <v>9.9044996639805731</v>
      </c>
      <c r="G12" s="19">
        <f t="shared" si="3"/>
        <v>11.98139055342989</v>
      </c>
      <c r="H12" s="19">
        <f t="shared" si="3"/>
        <v>5.480242514917407</v>
      </c>
      <c r="I12" s="19">
        <f t="shared" si="3"/>
        <v>5.2779295758492708</v>
      </c>
      <c r="J12" s="19">
        <f t="shared" si="3"/>
        <v>8.3984550385913792</v>
      </c>
      <c r="K12" s="19">
        <f t="shared" si="3"/>
        <v>1.3901232931045513</v>
      </c>
      <c r="L12" s="19">
        <f t="shared" si="3"/>
        <v>2.7126696866768754</v>
      </c>
      <c r="M12" s="19">
        <f>+M8/L8*100-100</f>
        <v>7.627003685530795</v>
      </c>
      <c r="N12" s="19">
        <f>+N8/M8*100-100</f>
        <v>0.74491001396262391</v>
      </c>
      <c r="O12" s="19">
        <f>+O8/N8*100-100</f>
        <v>0.30606244075433153</v>
      </c>
      <c r="P12" s="19">
        <f>+P8/O8*100-100</f>
        <v>0.15930102347121533</v>
      </c>
      <c r="Q12" s="19">
        <f>+Q8/P8*100-100</f>
        <v>2.2878407866664219</v>
      </c>
    </row>
    <row r="13" spans="1:27" ht="11.1" customHeight="1" x14ac:dyDescent="0.2">
      <c r="A13" s="31" t="s">
        <v>9</v>
      </c>
      <c r="B13" s="19"/>
      <c r="C13" s="19">
        <f t="shared" ref="C13:K13" si="4">+C9/B9*100-100</f>
        <v>4.2878199003930035</v>
      </c>
      <c r="D13" s="19">
        <f t="shared" si="4"/>
        <v>15.878770243663425</v>
      </c>
      <c r="E13" s="19">
        <f t="shared" si="4"/>
        <v>3.4427165900238919</v>
      </c>
      <c r="F13" s="19">
        <f t="shared" si="4"/>
        <v>11.116968669951802</v>
      </c>
      <c r="G13" s="19">
        <f t="shared" si="4"/>
        <v>12.993383985987123</v>
      </c>
      <c r="H13" s="19">
        <f t="shared" si="4"/>
        <v>6.2642541283939579</v>
      </c>
      <c r="I13" s="19">
        <f t="shared" si="4"/>
        <v>5.1455328214238278</v>
      </c>
      <c r="J13" s="19">
        <f t="shared" si="4"/>
        <v>7.3000543722089759</v>
      </c>
      <c r="K13" s="19">
        <f t="shared" si="4"/>
        <v>1.0203946007229376</v>
      </c>
      <c r="L13" s="19">
        <f t="shared" ref="L13:P14" si="5">+L9/K9*100-100</f>
        <v>2.3851735972459949</v>
      </c>
      <c r="M13" s="19">
        <f t="shared" si="5"/>
        <v>7.3837969376329511</v>
      </c>
      <c r="N13" s="19">
        <f t="shared" si="5"/>
        <v>-0.75715683991606397</v>
      </c>
      <c r="O13" s="19">
        <f t="shared" si="5"/>
        <v>-2.9243588043071895</v>
      </c>
      <c r="P13" s="19">
        <f t="shared" si="5"/>
        <v>-2.5025526111162009</v>
      </c>
      <c r="Q13" s="19">
        <f>+Q9/P9*100-100</f>
        <v>2.2992946546381177</v>
      </c>
    </row>
    <row r="14" spans="1:27" ht="11.1" customHeight="1" x14ac:dyDescent="0.2">
      <c r="A14" s="31" t="s">
        <v>10</v>
      </c>
      <c r="B14" s="19"/>
      <c r="C14" s="19">
        <f t="shared" ref="C14:K14" si="6">+C10/B10*100-100</f>
        <v>-0.24764417801347349</v>
      </c>
      <c r="D14" s="19">
        <f t="shared" si="6"/>
        <v>-6.9060225630313852</v>
      </c>
      <c r="E14" s="19">
        <f t="shared" si="6"/>
        <v>-6.4641259935200708</v>
      </c>
      <c r="F14" s="19">
        <f t="shared" si="6"/>
        <v>-2.011466473100981</v>
      </c>
      <c r="G14" s="19">
        <f t="shared" si="6"/>
        <v>0.70314786171148569</v>
      </c>
      <c r="H14" s="19">
        <f t="shared" si="6"/>
        <v>-4.3235972967138707</v>
      </c>
      <c r="I14" s="19">
        <f t="shared" si="6"/>
        <v>7.1167249805620401</v>
      </c>
      <c r="J14" s="19">
        <f t="shared" si="6"/>
        <v>23.372888440986529</v>
      </c>
      <c r="K14" s="19">
        <f t="shared" si="6"/>
        <v>5.7739459324582612</v>
      </c>
      <c r="L14" s="19">
        <f t="shared" si="5"/>
        <v>6.4212380854236528</v>
      </c>
      <c r="M14" s="19">
        <f t="shared" si="5"/>
        <v>10.276629578166435</v>
      </c>
      <c r="N14" s="19">
        <f t="shared" si="5"/>
        <v>16.679961575245656</v>
      </c>
      <c r="O14" s="19">
        <f t="shared" si="5"/>
        <v>29.455238841331891</v>
      </c>
      <c r="P14" s="19">
        <f t="shared" si="5"/>
        <v>18.170471617830913</v>
      </c>
      <c r="Q14" s="19">
        <f t="shared" ref="Q14" si="7">+Q10/P10*100-100</f>
        <v>2.2238976086032665</v>
      </c>
    </row>
    <row r="15" spans="1:27" ht="11.1" customHeight="1" x14ac:dyDescent="0.2">
      <c r="A15" s="31" t="s">
        <v>11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 t="s">
        <v>19</v>
      </c>
      <c r="M15" s="20"/>
      <c r="N15" s="20"/>
      <c r="O15" s="20"/>
      <c r="P15" s="20"/>
      <c r="Q15" s="20"/>
      <c r="R15" s="2"/>
    </row>
    <row r="16" spans="1:27" ht="11.1" customHeight="1" x14ac:dyDescent="0.2">
      <c r="A16" s="31" t="s">
        <v>12</v>
      </c>
      <c r="B16" s="17">
        <v>6824.5569612182198</v>
      </c>
      <c r="C16" s="17">
        <v>5756.7748400567434</v>
      </c>
      <c r="D16" s="17">
        <v>6087.5221989715519</v>
      </c>
      <c r="E16" s="17">
        <v>6954.9095083495713</v>
      </c>
      <c r="F16" s="17">
        <v>7025.7299382182291</v>
      </c>
      <c r="G16" s="21">
        <v>7713.9000002489493</v>
      </c>
      <c r="H16" s="17">
        <v>9090.7327071601649</v>
      </c>
      <c r="I16" s="17">
        <v>12809.169414004527</v>
      </c>
      <c r="J16" s="17">
        <v>17367.684267048156</v>
      </c>
      <c r="K16" s="17">
        <v>23830.14724483831</v>
      </c>
      <c r="L16" s="17">
        <v>28094.019126088009</v>
      </c>
      <c r="M16" s="17">
        <v>31018.479629195266</v>
      </c>
      <c r="N16" s="17">
        <v>26961.518361131108</v>
      </c>
      <c r="O16" s="17">
        <v>35564.829779388601</v>
      </c>
      <c r="P16" s="17">
        <v>46268.497928862278</v>
      </c>
      <c r="Q16" s="17">
        <v>45639.454831006275</v>
      </c>
    </row>
    <row r="17" spans="1:29" ht="11.1" customHeight="1" x14ac:dyDescent="0.2">
      <c r="A17" s="31" t="s">
        <v>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29" ht="11.1" customHeight="1" x14ac:dyDescent="0.2">
      <c r="A18" s="31" t="s">
        <v>12</v>
      </c>
      <c r="B18" s="17">
        <v>2730.5093295234537</v>
      </c>
      <c r="C18" s="17">
        <v>2746.6975673001039</v>
      </c>
      <c r="D18" s="17">
        <v>3008.0173424836084</v>
      </c>
      <c r="E18" s="17">
        <v>3220.1289688516704</v>
      </c>
      <c r="F18" s="17">
        <v>3205.2931147140648</v>
      </c>
      <c r="G18" s="17">
        <v>3808.9487976935407</v>
      </c>
      <c r="H18" s="17">
        <v>4689.9145898344887</v>
      </c>
      <c r="I18" s="17">
        <v>7123.8177396289511</v>
      </c>
      <c r="J18" s="17">
        <v>9789.851018853291</v>
      </c>
      <c r="K18" s="17">
        <v>14734.514653881037</v>
      </c>
      <c r="L18" s="17">
        <v>17439.352246936651</v>
      </c>
      <c r="M18" s="17">
        <v>18100.967948299396</v>
      </c>
      <c r="N18" s="17">
        <v>16382.171698998589</v>
      </c>
      <c r="O18" s="17">
        <v>21722.936464753882</v>
      </c>
      <c r="P18" s="17">
        <v>27361.465270707711</v>
      </c>
      <c r="Q18" s="17">
        <v>25920.883094996672</v>
      </c>
    </row>
    <row r="19" spans="1:29" ht="11.1" customHeight="1" x14ac:dyDescent="0.2">
      <c r="A19" s="31" t="s">
        <v>28</v>
      </c>
      <c r="B19" s="19">
        <f>+B18/B16*100</f>
        <v>40.010059920959954</v>
      </c>
      <c r="C19" s="19">
        <f t="shared" ref="C19:Q19" si="8">+C18/C16*100</f>
        <v>47.712436974051087</v>
      </c>
      <c r="D19" s="19">
        <f t="shared" si="8"/>
        <v>49.412835701721036</v>
      </c>
      <c r="E19" s="19">
        <f t="shared" si="8"/>
        <v>46.300084350282511</v>
      </c>
      <c r="F19" s="19">
        <f t="shared" si="8"/>
        <v>45.622207840327953</v>
      </c>
      <c r="G19" s="19">
        <f t="shared" si="8"/>
        <v>49.377731077284061</v>
      </c>
      <c r="H19" s="19">
        <f t="shared" si="8"/>
        <v>51.590061449508418</v>
      </c>
      <c r="I19" s="19">
        <f t="shared" si="8"/>
        <v>55.614985713596191</v>
      </c>
      <c r="J19" s="19">
        <f t="shared" si="8"/>
        <v>56.368200091175382</v>
      </c>
      <c r="K19" s="19">
        <f t="shared" si="8"/>
        <v>61.831404155811839</v>
      </c>
      <c r="L19" s="19">
        <f t="shared" si="8"/>
        <v>62.074963958227428</v>
      </c>
      <c r="M19" s="19">
        <f t="shared" si="8"/>
        <v>58.355432518563454</v>
      </c>
      <c r="N19" s="19">
        <f t="shared" si="8"/>
        <v>60.761309802996244</v>
      </c>
      <c r="O19" s="19">
        <f>+O18/O16*100</f>
        <v>61.079826895005382</v>
      </c>
      <c r="P19" s="19">
        <f>+P18/P16*100</f>
        <v>59.136273048621348</v>
      </c>
      <c r="Q19" s="19">
        <f t="shared" si="8"/>
        <v>56.794900795762118</v>
      </c>
      <c r="S19" s="5"/>
    </row>
    <row r="20" spans="1:29" ht="11.1" customHeight="1" x14ac:dyDescent="0.2">
      <c r="A20" s="32" t="s">
        <v>29</v>
      </c>
      <c r="B20" s="19">
        <f t="shared" ref="B20:Q20" si="9">+B59/B$16*100</f>
        <v>16.064174885330516</v>
      </c>
      <c r="C20" s="19">
        <f t="shared" si="9"/>
        <v>13.52905533732987</v>
      </c>
      <c r="D20" s="19">
        <f t="shared" si="9"/>
        <v>12.753040496116014</v>
      </c>
      <c r="E20" s="19">
        <f t="shared" si="9"/>
        <v>13.408886715570356</v>
      </c>
      <c r="F20" s="19">
        <f t="shared" si="9"/>
        <v>14.029113005876409</v>
      </c>
      <c r="G20" s="19">
        <f t="shared" si="9"/>
        <v>15.388984133656708</v>
      </c>
      <c r="H20" s="19">
        <f t="shared" si="9"/>
        <v>13.865974248724736</v>
      </c>
      <c r="I20" s="19">
        <f t="shared" si="9"/>
        <v>19.365999603443758</v>
      </c>
      <c r="J20" s="19">
        <f t="shared" si="9"/>
        <v>19.989956344782424</v>
      </c>
      <c r="K20" s="19">
        <f t="shared" si="9"/>
        <v>25.159486108835782</v>
      </c>
      <c r="L20" s="19">
        <f t="shared" si="9"/>
        <v>25.696105237887274</v>
      </c>
      <c r="M20" s="19">
        <f t="shared" si="9"/>
        <v>23.460053900300228</v>
      </c>
      <c r="N20" s="19">
        <f t="shared" si="9"/>
        <v>22.008145981342523</v>
      </c>
      <c r="O20" s="19">
        <f t="shared" si="9"/>
        <v>24.941399520937381</v>
      </c>
      <c r="P20" s="19">
        <f t="shared" si="9"/>
        <v>23.150421118744344</v>
      </c>
      <c r="Q20" s="19">
        <f t="shared" si="9"/>
        <v>22.969947593323692</v>
      </c>
      <c r="R20" s="23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9" ht="11.1" customHeight="1" x14ac:dyDescent="0.2">
      <c r="A21" s="32" t="s">
        <v>30</v>
      </c>
      <c r="B21" s="19">
        <f t="shared" ref="B21:Q21" si="10">+B60/B$16*100</f>
        <v>7.3276043597433782</v>
      </c>
      <c r="C21" s="19">
        <f t="shared" si="10"/>
        <v>16.128452292252724</v>
      </c>
      <c r="D21" s="19">
        <f t="shared" si="10"/>
        <v>19.588589335673536</v>
      </c>
      <c r="E21" s="19">
        <f t="shared" si="10"/>
        <v>16.4587030127094</v>
      </c>
      <c r="F21" s="19">
        <f t="shared" si="10"/>
        <v>16.598289603385748</v>
      </c>
      <c r="G21" s="19">
        <f t="shared" si="10"/>
        <v>19.454662294035263</v>
      </c>
      <c r="H21" s="19">
        <f t="shared" si="10"/>
        <v>23.118478274809988</v>
      </c>
      <c r="I21" s="19">
        <f t="shared" si="10"/>
        <v>18.926227777247611</v>
      </c>
      <c r="J21" s="19">
        <f t="shared" si="10"/>
        <v>17.822650855018278</v>
      </c>
      <c r="K21" s="19">
        <f t="shared" si="10"/>
        <v>16.92140912415989</v>
      </c>
      <c r="L21" s="19">
        <f t="shared" si="10"/>
        <v>14.904963202779161</v>
      </c>
      <c r="M21" s="19">
        <f t="shared" si="10"/>
        <v>18.008731157336673</v>
      </c>
      <c r="N21" s="19">
        <f t="shared" si="10"/>
        <v>25.240838934251126</v>
      </c>
      <c r="O21" s="19">
        <f t="shared" si="10"/>
        <v>21.808573982997768</v>
      </c>
      <c r="P21" s="19">
        <f t="shared" si="10"/>
        <v>21.837238762561835</v>
      </c>
      <c r="Q21" s="19">
        <f t="shared" si="10"/>
        <v>20.943469360388818</v>
      </c>
      <c r="R21" s="23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9" ht="11.1" customHeight="1" x14ac:dyDescent="0.2">
      <c r="A22" s="32" t="s">
        <v>31</v>
      </c>
      <c r="B22" s="19">
        <f t="shared" ref="B22:Q22" si="11">+B61/B$16*100</f>
        <v>3.4731487504329603</v>
      </c>
      <c r="C22" s="19">
        <f t="shared" si="11"/>
        <v>3.6251078956990068</v>
      </c>
      <c r="D22" s="19">
        <f t="shared" si="11"/>
        <v>2.9092321242125334</v>
      </c>
      <c r="E22" s="19">
        <f t="shared" si="11"/>
        <v>2.7374708961286616</v>
      </c>
      <c r="F22" s="19">
        <f t="shared" si="11"/>
        <v>2.7898377036150288</v>
      </c>
      <c r="G22" s="19">
        <f t="shared" si="11"/>
        <v>2.7324861234363595</v>
      </c>
      <c r="H22" s="19">
        <f t="shared" si="11"/>
        <v>2.2148922488364082</v>
      </c>
      <c r="I22" s="19">
        <f t="shared" si="11"/>
        <v>3.0377003559336058</v>
      </c>
      <c r="J22" s="19">
        <f t="shared" si="11"/>
        <v>2.8296471898498576</v>
      </c>
      <c r="K22" s="19">
        <f t="shared" si="11"/>
        <v>2.9902353646697737</v>
      </c>
      <c r="L22" s="19">
        <f t="shared" si="11"/>
        <v>3.6767813591284337</v>
      </c>
      <c r="M22" s="19">
        <f t="shared" si="11"/>
        <v>3.6612520419987908</v>
      </c>
      <c r="N22" s="19">
        <f t="shared" si="11"/>
        <v>4.1377339234473434</v>
      </c>
      <c r="O22" s="19">
        <f t="shared" si="11"/>
        <v>4.4392419979654294</v>
      </c>
      <c r="P22" s="19">
        <f t="shared" si="11"/>
        <v>5.2392775343882683</v>
      </c>
      <c r="Q22" s="19">
        <f t="shared" si="11"/>
        <v>5.4791287363484953</v>
      </c>
      <c r="R22" s="23"/>
    </row>
    <row r="23" spans="1:29" ht="11.1" customHeight="1" x14ac:dyDescent="0.2">
      <c r="A23" s="32" t="s">
        <v>32</v>
      </c>
      <c r="B23" s="19">
        <f t="shared" ref="B23:Q23" si="12">+B62/B$16*100</f>
        <v>7.9016748079899877</v>
      </c>
      <c r="C23" s="19">
        <f t="shared" si="12"/>
        <v>7.7334769937386829</v>
      </c>
      <c r="D23" s="19">
        <f t="shared" si="12"/>
        <v>7.5957379793480886</v>
      </c>
      <c r="E23" s="19">
        <f t="shared" si="12"/>
        <v>7.1282315498510371</v>
      </c>
      <c r="F23" s="19">
        <f t="shared" si="12"/>
        <v>5.9697323085649483</v>
      </c>
      <c r="G23" s="19">
        <f t="shared" si="12"/>
        <v>5.5606112743271607</v>
      </c>
      <c r="H23" s="19">
        <f t="shared" si="12"/>
        <v>5.8160647314584759</v>
      </c>
      <c r="I23" s="19">
        <f t="shared" si="12"/>
        <v>4.5033203101672541</v>
      </c>
      <c r="J23" s="19">
        <f t="shared" si="12"/>
        <v>4.635690180849096</v>
      </c>
      <c r="K23" s="19">
        <f t="shared" si="12"/>
        <v>8.3558275722608126</v>
      </c>
      <c r="L23" s="19">
        <f t="shared" si="12"/>
        <v>9.038960459048452</v>
      </c>
      <c r="M23" s="19">
        <f t="shared" si="12"/>
        <v>4.7336140822620765</v>
      </c>
      <c r="N23" s="19">
        <f t="shared" si="12"/>
        <v>4.5738368781834522</v>
      </c>
      <c r="O23" s="19">
        <f t="shared" si="12"/>
        <v>4.7552184768783512</v>
      </c>
      <c r="P23" s="19">
        <f t="shared" si="12"/>
        <v>3.290021394283599</v>
      </c>
      <c r="Q23" s="19">
        <f t="shared" si="12"/>
        <v>2.9156703106705715</v>
      </c>
      <c r="R23" s="23"/>
    </row>
    <row r="24" spans="1:29" ht="11.1" customHeight="1" x14ac:dyDescent="0.2">
      <c r="A24" s="32" t="s">
        <v>33</v>
      </c>
      <c r="B24" s="19">
        <f t="shared" ref="B24:Q24" si="13">+B63/B$16*100</f>
        <v>1.1203388975400039</v>
      </c>
      <c r="C24" s="19">
        <f t="shared" si="13"/>
        <v>1.6738996727378486</v>
      </c>
      <c r="D24" s="19">
        <f t="shared" si="13"/>
        <v>1.0962181124952719</v>
      </c>
      <c r="E24" s="19">
        <f t="shared" si="13"/>
        <v>0.95701666248913764</v>
      </c>
      <c r="F24" s="19">
        <f t="shared" si="13"/>
        <v>1.158463431278713</v>
      </c>
      <c r="G24" s="19">
        <f t="shared" si="13"/>
        <v>1.0753101558881764</v>
      </c>
      <c r="H24" s="19">
        <f t="shared" si="13"/>
        <v>1.0348027856103659</v>
      </c>
      <c r="I24" s="19">
        <f t="shared" si="13"/>
        <v>1.00776541780767</v>
      </c>
      <c r="J24" s="19">
        <f t="shared" si="13"/>
        <v>1.2441969646542907</v>
      </c>
      <c r="K24" s="19">
        <f t="shared" si="13"/>
        <v>1.0741872963494601</v>
      </c>
      <c r="L24" s="19">
        <f t="shared" si="13"/>
        <v>1.0159330510222169</v>
      </c>
      <c r="M24" s="19">
        <f t="shared" si="13"/>
        <v>1.2414789559298836</v>
      </c>
      <c r="N24" s="19">
        <f t="shared" si="13"/>
        <v>1.1047749058832264</v>
      </c>
      <c r="O24" s="19">
        <f t="shared" si="13"/>
        <v>1.4713314588292508</v>
      </c>
      <c r="P24" s="19">
        <f t="shared" si="13"/>
        <v>2.2113095795406505</v>
      </c>
      <c r="Q24" s="19">
        <f t="shared" si="13"/>
        <v>1.8764709486139508</v>
      </c>
      <c r="R24" s="23"/>
    </row>
    <row r="25" spans="1:29" ht="11.1" customHeight="1" x14ac:dyDescent="0.2">
      <c r="A25" s="32" t="s">
        <v>34</v>
      </c>
      <c r="B25" s="19">
        <f t="shared" ref="B25:Q25" si="14">+B64/B$16*100</f>
        <v>1.9520983281089623</v>
      </c>
      <c r="C25" s="19">
        <f t="shared" si="14"/>
        <v>2.060613912151692</v>
      </c>
      <c r="D25" s="19">
        <f t="shared" si="14"/>
        <v>2.1829034428129788</v>
      </c>
      <c r="E25" s="19">
        <f t="shared" si="14"/>
        <v>2.447694020958544</v>
      </c>
      <c r="F25" s="19">
        <f t="shared" si="14"/>
        <v>2.1283643895445943</v>
      </c>
      <c r="G25" s="19">
        <f t="shared" si="14"/>
        <v>2.0139015759512073</v>
      </c>
      <c r="H25" s="19">
        <f t="shared" si="14"/>
        <v>2.3215742193411315</v>
      </c>
      <c r="I25" s="19">
        <f t="shared" si="14"/>
        <v>2.6986047193456444</v>
      </c>
      <c r="J25" s="19">
        <f t="shared" si="14"/>
        <v>1.7355696063317827</v>
      </c>
      <c r="K25" s="19">
        <f t="shared" si="14"/>
        <v>1.7161431497071495</v>
      </c>
      <c r="L25" s="19">
        <f t="shared" si="14"/>
        <v>2.1182426437522444</v>
      </c>
      <c r="M25" s="19">
        <f t="shared" si="14"/>
        <v>2.1366932235350857</v>
      </c>
      <c r="N25" s="19">
        <f t="shared" si="14"/>
        <v>1.7761649315034971</v>
      </c>
      <c r="O25" s="19">
        <f t="shared" si="14"/>
        <v>1.8646396799351408</v>
      </c>
      <c r="P25" s="19">
        <f t="shared" si="14"/>
        <v>1.6325297189851085</v>
      </c>
      <c r="Q25" s="19">
        <f t="shared" si="14"/>
        <v>1.1520146525509489</v>
      </c>
      <c r="R25" s="23"/>
    </row>
    <row r="26" spans="1:29" ht="11.1" customHeight="1" x14ac:dyDescent="0.2">
      <c r="A26" s="32" t="s">
        <v>35</v>
      </c>
      <c r="B26" s="19">
        <f t="shared" ref="B26:Q26" si="15">+B65/B$16*100</f>
        <v>0.47301243940321552</v>
      </c>
      <c r="C26" s="19">
        <f t="shared" si="15"/>
        <v>0.46656250937946581</v>
      </c>
      <c r="D26" s="19">
        <f t="shared" si="15"/>
        <v>0.39947699639551237</v>
      </c>
      <c r="E26" s="19">
        <f t="shared" si="15"/>
        <v>0.47637528924395939</v>
      </c>
      <c r="F26" s="19">
        <f t="shared" si="15"/>
        <v>0.46799046748881162</v>
      </c>
      <c r="G26" s="19">
        <f t="shared" si="15"/>
        <v>0.83435226789599082</v>
      </c>
      <c r="H26" s="19">
        <f t="shared" si="15"/>
        <v>1.0404201828743238</v>
      </c>
      <c r="I26" s="19">
        <f t="shared" si="15"/>
        <v>3.9497539223409621</v>
      </c>
      <c r="J26" s="19">
        <f t="shared" si="15"/>
        <v>6.3725598201415918</v>
      </c>
      <c r="K26" s="19">
        <f t="shared" si="15"/>
        <v>3.5003722305151244</v>
      </c>
      <c r="L26" s="19">
        <f t="shared" si="15"/>
        <v>3.5280378935025585</v>
      </c>
      <c r="M26" s="19">
        <f t="shared" si="15"/>
        <v>3.0404290702180665</v>
      </c>
      <c r="N26" s="19">
        <f t="shared" si="15"/>
        <v>1.0235514343774688</v>
      </c>
      <c r="O26" s="19">
        <f t="shared" si="15"/>
        <v>1.3846353726542489</v>
      </c>
      <c r="P26" s="19">
        <f t="shared" si="15"/>
        <v>1.2339319578046057</v>
      </c>
      <c r="Q26" s="19">
        <f t="shared" si="15"/>
        <v>0.95266593998971172</v>
      </c>
      <c r="R26" s="23"/>
    </row>
    <row r="27" spans="1:29" ht="11.1" customHeight="1" x14ac:dyDescent="0.2">
      <c r="A27" s="32" t="s">
        <v>36</v>
      </c>
      <c r="B27" s="19">
        <f t="shared" ref="B27:Q27" si="16">+B66/B$16*100</f>
        <v>1.5351890399861634</v>
      </c>
      <c r="C27" s="19">
        <f t="shared" si="16"/>
        <v>2.2679060099567656</v>
      </c>
      <c r="D27" s="19">
        <f t="shared" si="16"/>
        <v>2.7816335190135741</v>
      </c>
      <c r="E27" s="19">
        <f t="shared" si="16"/>
        <v>2.5808551689047441</v>
      </c>
      <c r="F27" s="19">
        <f t="shared" si="16"/>
        <v>2.4002401711883246</v>
      </c>
      <c r="G27" s="19">
        <f t="shared" si="16"/>
        <v>2.251153837082251</v>
      </c>
      <c r="H27" s="19">
        <f t="shared" si="16"/>
        <v>2.1014606170586112</v>
      </c>
      <c r="I27" s="19">
        <f t="shared" si="16"/>
        <v>2.0310138775425917</v>
      </c>
      <c r="J27" s="19">
        <f t="shared" si="16"/>
        <v>1.6156268330390304</v>
      </c>
      <c r="K27" s="19">
        <f t="shared" si="16"/>
        <v>2.0124682517036243</v>
      </c>
      <c r="L27" s="19">
        <f t="shared" si="16"/>
        <v>1.9158297210747435</v>
      </c>
      <c r="M27" s="19">
        <f t="shared" si="16"/>
        <v>1.9196468778003097</v>
      </c>
      <c r="N27" s="19">
        <f t="shared" si="16"/>
        <v>0.79403890096408336</v>
      </c>
      <c r="O27" s="19">
        <f t="shared" si="16"/>
        <v>0.33237437350574922</v>
      </c>
      <c r="P27" s="19">
        <f t="shared" si="16"/>
        <v>0.47407545028370374</v>
      </c>
      <c r="Q27" s="19">
        <f t="shared" si="16"/>
        <v>0.4585265954759542</v>
      </c>
      <c r="R27" s="23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1.1" customHeight="1" x14ac:dyDescent="0.2">
      <c r="A28" s="33" t="s">
        <v>37</v>
      </c>
      <c r="B28" s="19">
        <f t="shared" ref="B28:Q28" si="17">+B67/B$16*100</f>
        <v>0.16281841242477146</v>
      </c>
      <c r="C28" s="19">
        <f t="shared" si="17"/>
        <v>0.22736235080503012</v>
      </c>
      <c r="D28" s="19">
        <f t="shared" si="17"/>
        <v>0.10600369565352206</v>
      </c>
      <c r="E28" s="19">
        <f t="shared" si="17"/>
        <v>0.10485103442668062</v>
      </c>
      <c r="F28" s="19">
        <f t="shared" si="17"/>
        <v>8.0176759385369667E-2</v>
      </c>
      <c r="G28" s="19">
        <f t="shared" si="17"/>
        <v>6.626941501094101E-2</v>
      </c>
      <c r="H28" s="19">
        <f t="shared" si="17"/>
        <v>7.6394140794379436E-2</v>
      </c>
      <c r="I28" s="19">
        <f t="shared" si="17"/>
        <v>9.4599729767103069E-2</v>
      </c>
      <c r="J28" s="19">
        <f t="shared" si="17"/>
        <v>0.12230229650902399</v>
      </c>
      <c r="K28" s="19">
        <f t="shared" si="17"/>
        <v>0.10127505761023878</v>
      </c>
      <c r="L28" s="19">
        <f t="shared" si="17"/>
        <v>0.18011039003234477</v>
      </c>
      <c r="M28" s="19">
        <f t="shared" si="17"/>
        <v>0.15353320918235311</v>
      </c>
      <c r="N28" s="19">
        <f t="shared" si="17"/>
        <v>0.1022239130435295</v>
      </c>
      <c r="O28" s="19">
        <f t="shared" si="17"/>
        <v>8.2412031302058E-2</v>
      </c>
      <c r="P28" s="19">
        <f t="shared" si="17"/>
        <v>6.7467532029246005E-2</v>
      </c>
      <c r="Q28" s="19">
        <f t="shared" si="17"/>
        <v>4.7006658399957865E-2</v>
      </c>
      <c r="R28" s="24"/>
    </row>
    <row r="29" spans="1:29" ht="11.1" customHeight="1" x14ac:dyDescent="0.2">
      <c r="A29" s="31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29" ht="11.1" customHeight="1" x14ac:dyDescent="0.2">
      <c r="A30" s="31" t="s">
        <v>12</v>
      </c>
      <c r="B30" s="19">
        <v>376.54332323035936</v>
      </c>
      <c r="C30" s="19">
        <v>232.54467745786854</v>
      </c>
      <c r="D30" s="17">
        <v>250.78240950109563</v>
      </c>
      <c r="E30" s="17">
        <v>380.73058601903142</v>
      </c>
      <c r="F30" s="17">
        <v>391.33984570791347</v>
      </c>
      <c r="G30" s="17">
        <v>451.05595395441799</v>
      </c>
      <c r="H30" s="17">
        <v>620.98282677546308</v>
      </c>
      <c r="I30" s="17">
        <v>645.956850735986</v>
      </c>
      <c r="J30" s="17">
        <v>1525.621597085149</v>
      </c>
      <c r="K30" s="17">
        <v>1817.703877588219</v>
      </c>
      <c r="L30" s="17">
        <v>2306.4474815413801</v>
      </c>
      <c r="M30" s="17">
        <v>2681.4368000245331</v>
      </c>
      <c r="N30" s="17">
        <v>1920.5162178811779</v>
      </c>
      <c r="O30" s="17">
        <v>3088.0659116505649</v>
      </c>
      <c r="P30" s="17">
        <v>4704.3305286677396</v>
      </c>
      <c r="Q30" s="17">
        <v>4959.2096152719241</v>
      </c>
    </row>
    <row r="31" spans="1:29" ht="11.1" customHeight="1" x14ac:dyDescent="0.2">
      <c r="A31" s="31" t="s">
        <v>38</v>
      </c>
      <c r="B31" s="19">
        <f>+B30/B16*100</f>
        <v>5.5174764511474512</v>
      </c>
      <c r="C31" s="19">
        <f t="shared" ref="C31:I31" si="18">+C30/C16*100</f>
        <v>4.0394957926750594</v>
      </c>
      <c r="D31" s="19">
        <f t="shared" si="18"/>
        <v>4.1196138807257858</v>
      </c>
      <c r="E31" s="19">
        <f t="shared" si="18"/>
        <v>5.4742708810510514</v>
      </c>
      <c r="F31" s="19">
        <f t="shared" si="18"/>
        <v>5.5700951950789017</v>
      </c>
      <c r="G31" s="19">
        <f t="shared" si="18"/>
        <v>5.8473139908458904</v>
      </c>
      <c r="H31" s="19">
        <f t="shared" si="18"/>
        <v>6.8309436299491715</v>
      </c>
      <c r="I31" s="19">
        <f t="shared" si="18"/>
        <v>5.0429253440098005</v>
      </c>
      <c r="J31" s="19">
        <f t="shared" ref="J31:Q31" si="19">+J30/J16*100</f>
        <v>8.7842545593699146</v>
      </c>
      <c r="K31" s="19">
        <f t="shared" si="19"/>
        <v>7.6277492493544692</v>
      </c>
      <c r="L31" s="19">
        <f t="shared" si="19"/>
        <v>8.2097455376173674</v>
      </c>
      <c r="M31" s="19">
        <f t="shared" si="19"/>
        <v>8.6446429099017053</v>
      </c>
      <c r="N31" s="19">
        <f t="shared" si="19"/>
        <v>7.1231753054749216</v>
      </c>
      <c r="O31" s="19">
        <f>+O30/O16*100</f>
        <v>8.6829205448362252</v>
      </c>
      <c r="P31" s="19">
        <f>+P30/P16*100</f>
        <v>10.167458939126657</v>
      </c>
      <c r="Q31" s="19">
        <f t="shared" si="19"/>
        <v>10.866057961548577</v>
      </c>
    </row>
    <row r="32" spans="1:29" ht="11.1" customHeight="1" x14ac:dyDescent="0.2">
      <c r="A32" s="32" t="s">
        <v>39</v>
      </c>
      <c r="B32" s="19"/>
      <c r="C32" s="19"/>
      <c r="D32" s="19"/>
      <c r="E32" s="19"/>
      <c r="F32" s="19"/>
      <c r="G32" s="19">
        <f t="shared" ref="G32:Q32" si="20">+G68/G$16*100</f>
        <v>5.8473139908458904</v>
      </c>
      <c r="H32" s="19">
        <f t="shared" si="20"/>
        <v>6.8309436299491715</v>
      </c>
      <c r="I32" s="19">
        <f t="shared" si="20"/>
        <v>5.0429253440098005</v>
      </c>
      <c r="J32" s="19">
        <f t="shared" si="20"/>
        <v>8.7842545593699146</v>
      </c>
      <c r="K32" s="19">
        <f t="shared" si="20"/>
        <v>7.6277492493544692</v>
      </c>
      <c r="L32" s="19">
        <f t="shared" si="20"/>
        <v>8.2097455376173674</v>
      </c>
      <c r="M32" s="19">
        <f t="shared" si="20"/>
        <v>8.6446429099017053</v>
      </c>
      <c r="N32" s="19">
        <f t="shared" si="20"/>
        <v>7.1231753054749216</v>
      </c>
      <c r="O32" s="19">
        <f t="shared" si="20"/>
        <v>7.8856775884132411</v>
      </c>
      <c r="P32" s="19">
        <f t="shared" si="20"/>
        <v>7.3933959608484212</v>
      </c>
      <c r="Q32" s="19">
        <f t="shared" si="20"/>
        <v>7.9506833237120826</v>
      </c>
    </row>
    <row r="33" spans="1:18" ht="11.1" customHeight="1" x14ac:dyDescent="0.2">
      <c r="A33" s="32" t="s">
        <v>40</v>
      </c>
      <c r="B33" s="19"/>
      <c r="C33" s="19"/>
      <c r="D33" s="19"/>
      <c r="E33" s="19"/>
      <c r="F33" s="19" t="s">
        <v>24</v>
      </c>
      <c r="G33" s="19" t="s">
        <v>24</v>
      </c>
      <c r="H33" s="19" t="s">
        <v>24</v>
      </c>
      <c r="I33" s="19" t="s">
        <v>24</v>
      </c>
      <c r="J33" s="19" t="s">
        <v>24</v>
      </c>
      <c r="K33" s="19" t="s">
        <v>24</v>
      </c>
      <c r="L33" s="19" t="s">
        <v>24</v>
      </c>
      <c r="M33" s="19" t="s">
        <v>24</v>
      </c>
      <c r="N33" s="19" t="s">
        <v>24</v>
      </c>
      <c r="O33" s="19">
        <f>+O69/O$16*100</f>
        <v>0.79724295642298515</v>
      </c>
      <c r="P33" s="19">
        <f>+P69/P$16*100</f>
        <v>2.7740629782782338</v>
      </c>
      <c r="Q33" s="19">
        <f>+Q69/Q$16*100</f>
        <v>2.9153746378364955</v>
      </c>
    </row>
    <row r="34" spans="1:18" ht="1.5" customHeight="1" x14ac:dyDescent="0.2">
      <c r="A34" s="34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8" ht="11.25" customHeight="1" x14ac:dyDescent="0.2">
      <c r="A35" s="13" t="s">
        <v>18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8" ht="9" customHeight="1" x14ac:dyDescent="0.2">
      <c r="A36" s="6" t="s">
        <v>25</v>
      </c>
      <c r="B36" s="1"/>
      <c r="C36" s="1"/>
    </row>
    <row r="37" spans="1:18" ht="9" customHeight="1" x14ac:dyDescent="0.2">
      <c r="A37" s="6" t="s">
        <v>17</v>
      </c>
      <c r="B37" s="1"/>
      <c r="C37" s="1"/>
    </row>
    <row r="38" spans="1:18" ht="5.0999999999999996" customHeight="1" x14ac:dyDescent="0.2">
      <c r="A38" s="6"/>
      <c r="B38" s="1"/>
      <c r="C38" s="1"/>
    </row>
    <row r="39" spans="1:18" ht="12" customHeight="1" x14ac:dyDescent="0.2">
      <c r="A39" s="8" t="s">
        <v>41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8" ht="10.9" customHeight="1" x14ac:dyDescent="0.2">
      <c r="A40" s="9" t="s">
        <v>47</v>
      </c>
      <c r="B40" s="9"/>
      <c r="C40" s="9"/>
      <c r="D40" s="9"/>
      <c r="E40" s="9"/>
      <c r="F40" s="9"/>
      <c r="G40" s="10"/>
      <c r="H40" s="10"/>
      <c r="I40" s="9"/>
      <c r="J40" s="9"/>
      <c r="K40" s="9"/>
      <c r="L40" s="9"/>
      <c r="M40" s="9"/>
      <c r="N40" s="9"/>
      <c r="O40" s="9"/>
      <c r="P40" s="9"/>
      <c r="Q40" s="9"/>
    </row>
    <row r="41" spans="1:18" x14ac:dyDescent="0.2">
      <c r="G41" s="11"/>
      <c r="H41" s="11"/>
    </row>
    <row r="42" spans="1:18" x14ac:dyDescent="0.2">
      <c r="G42" s="11"/>
      <c r="H42" s="11"/>
    </row>
    <row r="43" spans="1:18" x14ac:dyDescent="0.2">
      <c r="G43" s="11"/>
      <c r="H43" s="11"/>
    </row>
    <row r="44" spans="1:18" x14ac:dyDescent="0.2">
      <c r="G44" s="11"/>
      <c r="H44" s="11"/>
    </row>
    <row r="45" spans="1:18" x14ac:dyDescent="0.2">
      <c r="R45" s="3" t="s">
        <v>19</v>
      </c>
    </row>
    <row r="57" spans="1:28" x14ac:dyDescent="0.2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x14ac:dyDescent="0.2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spans="1:28" x14ac:dyDescent="0.2">
      <c r="A59" s="37" t="s">
        <v>0</v>
      </c>
      <c r="B59" s="36">
        <v>1096.3087653990926</v>
      </c>
      <c r="C59" s="36">
        <v>778.83725375675999</v>
      </c>
      <c r="D59" s="36">
        <v>776.34417124489414</v>
      </c>
      <c r="E59" s="36">
        <v>932.57593714502525</v>
      </c>
      <c r="F59" s="36">
        <v>985.64759252032627</v>
      </c>
      <c r="G59" s="36">
        <v>1187.0908471244556</v>
      </c>
      <c r="H59" s="36">
        <v>1260.5186561952255</v>
      </c>
      <c r="I59" s="36">
        <v>2480.623697920556</v>
      </c>
      <c r="J59" s="36">
        <v>3471.7925030825722</v>
      </c>
      <c r="K59" s="36">
        <v>5995.5425857802074</v>
      </c>
      <c r="L59" s="36">
        <v>7219.0687201917535</v>
      </c>
      <c r="M59" s="36">
        <v>7276.9520400628562</v>
      </c>
      <c r="N59" s="36">
        <v>5933.730319704202</v>
      </c>
      <c r="O59" s="36">
        <v>8870.3662842186241</v>
      </c>
      <c r="P59" s="36">
        <v>10711.352115849122</v>
      </c>
      <c r="Q59" s="36">
        <v>10483.358856560779</v>
      </c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spans="1:28" x14ac:dyDescent="0.2">
      <c r="A60" s="37" t="s">
        <v>3</v>
      </c>
      <c r="B60" s="38">
        <v>500.07653342339648</v>
      </c>
      <c r="C60" s="38">
        <v>928.47868365095985</v>
      </c>
      <c r="D60" s="38">
        <v>1192.4597242745006</v>
      </c>
      <c r="E60" s="38">
        <v>1144.6879007819434</v>
      </c>
      <c r="F60" s="38">
        <v>1166.1510018972363</v>
      </c>
      <c r="G60" s="38">
        <v>1500.7131947480184</v>
      </c>
      <c r="H60" s="38">
        <v>2101.6390659258686</v>
      </c>
      <c r="I60" s="38">
        <v>2424.2925796680302</v>
      </c>
      <c r="J60" s="38">
        <v>3095.381728517933</v>
      </c>
      <c r="K60" s="38">
        <v>4032.3967101888061</v>
      </c>
      <c r="L60" s="38">
        <v>4187.4032129251573</v>
      </c>
      <c r="M60" s="38">
        <v>5586.0346055150176</v>
      </c>
      <c r="N60" s="38">
        <v>6805.3134237616468</v>
      </c>
      <c r="O60" s="38">
        <v>7756.1822143651843</v>
      </c>
      <c r="P60" s="38">
        <v>10103.762364576633</v>
      </c>
      <c r="Q60" s="38">
        <v>9558.485238780293</v>
      </c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spans="1:28" x14ac:dyDescent="0.2">
      <c r="A61" s="37" t="s">
        <v>5</v>
      </c>
      <c r="B61" s="39">
        <v>237.02701482113622</v>
      </c>
      <c r="C61" s="39">
        <v>208.68929926451088</v>
      </c>
      <c r="D61" s="39">
        <v>177.10015138104961</v>
      </c>
      <c r="E61" s="39">
        <v>190.38862364315452</v>
      </c>
      <c r="F61" s="39">
        <v>196.00646277058104</v>
      </c>
      <c r="G61" s="39">
        <v>210.78124708255982</v>
      </c>
      <c r="H61" s="39">
        <v>201.34993409332668</v>
      </c>
      <c r="I61" s="39">
        <v>389.10418488135406</v>
      </c>
      <c r="J61" s="39">
        <v>491.444189804524</v>
      </c>
      <c r="K61" s="39">
        <v>712.57749036803489</v>
      </c>
      <c r="L61" s="39">
        <v>1032.9556582579808</v>
      </c>
      <c r="M61" s="39">
        <v>1135.6647188208906</v>
      </c>
      <c r="N61" s="39">
        <v>1115.595891505006</v>
      </c>
      <c r="O61" s="39">
        <v>1578.8088600715344</v>
      </c>
      <c r="P61" s="39">
        <v>2424.1350174857826</v>
      </c>
      <c r="Q61" s="39">
        <v>2500.6444847584562</v>
      </c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spans="1:28" x14ac:dyDescent="0.2">
      <c r="A62" s="37" t="s">
        <v>6</v>
      </c>
      <c r="B62" s="39">
        <v>539.25429816150711</v>
      </c>
      <c r="C62" s="39">
        <v>445.19885783712516</v>
      </c>
      <c r="D62" s="39">
        <v>462.39223566852809</v>
      </c>
      <c r="E62" s="39">
        <v>495.7620538377638</v>
      </c>
      <c r="F62" s="39">
        <v>419.4172700343338</v>
      </c>
      <c r="G62" s="39">
        <v>428.93999310416598</v>
      </c>
      <c r="H62" s="39">
        <v>528.72289881230267</v>
      </c>
      <c r="I62" s="39">
        <v>576.8379277845977</v>
      </c>
      <c r="J62" s="39">
        <v>805.11203420842469</v>
      </c>
      <c r="K62" s="39">
        <v>1991.2060139945499</v>
      </c>
      <c r="L62" s="39">
        <v>2539.4072801646048</v>
      </c>
      <c r="M62" s="39">
        <v>1468.2951198311805</v>
      </c>
      <c r="N62" s="39">
        <v>1233.1758697196174</v>
      </c>
      <c r="O62" s="39">
        <v>1691.1853569398208</v>
      </c>
      <c r="P62" s="39">
        <v>1522.2434806732326</v>
      </c>
      <c r="Q62" s="39">
        <v>1330.6960344595557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spans="1:28" x14ac:dyDescent="0.2">
      <c r="A63" s="37" t="s">
        <v>2</v>
      </c>
      <c r="B63" s="39">
        <v>76.458166221301809</v>
      </c>
      <c r="C63" s="39">
        <v>96.362635207964644</v>
      </c>
      <c r="D63" s="39">
        <v>66.732520947296607</v>
      </c>
      <c r="E63" s="39">
        <v>66.559642855946763</v>
      </c>
      <c r="F63" s="39">
        <v>81.390512114658691</v>
      </c>
      <c r="G63" s="39">
        <v>82.948350117735004</v>
      </c>
      <c r="H63" s="39">
        <v>94.071155286085997</v>
      </c>
      <c r="I63" s="39">
        <v>129.086379662735</v>
      </c>
      <c r="J63" s="39">
        <v>216.08820048135399</v>
      </c>
      <c r="K63" s="39">
        <v>255.980414405424</v>
      </c>
      <c r="L63" s="39">
        <v>285.41642566243104</v>
      </c>
      <c r="M63" s="39">
        <v>385.08789704585701</v>
      </c>
      <c r="N63" s="39">
        <v>297.86408909887501</v>
      </c>
      <c r="O63" s="39">
        <v>523.27652882321809</v>
      </c>
      <c r="P63" s="39">
        <v>1023.139727010499</v>
      </c>
      <c r="Q63" s="39">
        <v>856.41111100961905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1:28" x14ac:dyDescent="0.2">
      <c r="A64" s="37" t="s">
        <v>1</v>
      </c>
      <c r="B64" s="39">
        <v>133.22206234078467</v>
      </c>
      <c r="C64" s="39">
        <v>118.62490324545757</v>
      </c>
      <c r="D64" s="39">
        <v>132.88473166335436</v>
      </c>
      <c r="E64" s="39">
        <v>170.23490419894972</v>
      </c>
      <c r="F64" s="39">
        <v>149.53313411061021</v>
      </c>
      <c r="G64" s="39">
        <v>155.35035367231379</v>
      </c>
      <c r="H64" s="39">
        <v>211.04810687864253</v>
      </c>
      <c r="I64" s="39">
        <v>345.66885031530501</v>
      </c>
      <c r="J64" s="39">
        <v>301.42824946255467</v>
      </c>
      <c r="K64" s="39">
        <v>408.95943950741969</v>
      </c>
      <c r="L64" s="39">
        <v>595.09949347270776</v>
      </c>
      <c r="M64" s="39">
        <v>662.76975228062622</v>
      </c>
      <c r="N64" s="39">
        <v>478.88103413128715</v>
      </c>
      <c r="O64" s="39">
        <v>663.15592816786921</v>
      </c>
      <c r="P64" s="39">
        <v>755.34697921668612</v>
      </c>
      <c r="Q64" s="39">
        <v>525.77320699756422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spans="1:28" x14ac:dyDescent="0.2">
      <c r="A65" s="37" t="s">
        <v>16</v>
      </c>
      <c r="B65" s="39">
        <v>32.281003360720263</v>
      </c>
      <c r="C65" s="39">
        <v>26.858953153094472</v>
      </c>
      <c r="D65" s="39">
        <v>24.318250835361603</v>
      </c>
      <c r="E65" s="39">
        <v>33.131470287055905</v>
      </c>
      <c r="F65" s="39">
        <v>32.879746382368886</v>
      </c>
      <c r="G65" s="39">
        <v>64.361099595305944</v>
      </c>
      <c r="H65" s="39">
        <v>94.581817856451764</v>
      </c>
      <c r="I65" s="39">
        <v>505.93067134894267</v>
      </c>
      <c r="J65" s="39">
        <v>1106.7660692909635</v>
      </c>
      <c r="K65" s="39">
        <v>834.14385664918518</v>
      </c>
      <c r="L65" s="39">
        <v>991.16764057624141</v>
      </c>
      <c r="M65" s="39">
        <v>943.09487178572203</v>
      </c>
      <c r="N65" s="39">
        <v>275.96500791530207</v>
      </c>
      <c r="O65" s="39">
        <v>492.44321334968663</v>
      </c>
      <c r="P65" s="39">
        <v>570.92178234039375</v>
      </c>
      <c r="Q65" s="39">
        <v>434.79154137198583</v>
      </c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spans="1:28" x14ac:dyDescent="0.2">
      <c r="A66" s="37" t="s">
        <v>4</v>
      </c>
      <c r="B66" s="39">
        <v>104.76985049623488</v>
      </c>
      <c r="C66" s="39">
        <v>130.55824257732587</v>
      </c>
      <c r="D66" s="39">
        <v>169.3325579639849</v>
      </c>
      <c r="E66" s="39">
        <v>179.49614153888743</v>
      </c>
      <c r="F66" s="39">
        <v>168.63439229631859</v>
      </c>
      <c r="G66" s="39">
        <v>173.65175584429198</v>
      </c>
      <c r="H66" s="39">
        <v>191.03816764303701</v>
      </c>
      <c r="I66" s="39">
        <v>260.15600839637301</v>
      </c>
      <c r="J66" s="39">
        <v>280.59696729592804</v>
      </c>
      <c r="K66" s="39">
        <v>479.57414763659699</v>
      </c>
      <c r="L66" s="39">
        <v>538.233568262017</v>
      </c>
      <c r="M66" s="39">
        <v>595.44527574297206</v>
      </c>
      <c r="N66" s="39">
        <v>214.08494407795502</v>
      </c>
      <c r="O66" s="39">
        <v>118.20838016762899</v>
      </c>
      <c r="P66" s="39">
        <v>219.34758989576</v>
      </c>
      <c r="Q66" s="39">
        <v>209.26903843039898</v>
      </c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1:28" x14ac:dyDescent="0.2">
      <c r="A67" s="40" t="s">
        <v>7</v>
      </c>
      <c r="B67" s="39">
        <v>11.111635299279731</v>
      </c>
      <c r="C67" s="39">
        <v>13.088738606905526</v>
      </c>
      <c r="D67" s="39">
        <v>6.4529985046383977</v>
      </c>
      <c r="E67" s="39">
        <v>7.2922945629440932</v>
      </c>
      <c r="F67" s="39">
        <v>5.6330025876311103</v>
      </c>
      <c r="G67" s="39">
        <v>5.1119564046939558</v>
      </c>
      <c r="H67" s="39">
        <v>6.9447871435486377</v>
      </c>
      <c r="I67" s="39">
        <v>12.117439651058703</v>
      </c>
      <c r="J67" s="39">
        <v>21.241076709036349</v>
      </c>
      <c r="K67" s="39">
        <v>24.133995350814729</v>
      </c>
      <c r="L67" s="39">
        <v>50.600247423758653</v>
      </c>
      <c r="M67" s="39">
        <v>47.623667214277958</v>
      </c>
      <c r="N67" s="39">
        <v>27.561119084697907</v>
      </c>
      <c r="O67" s="39">
        <v>29.309698650313383</v>
      </c>
      <c r="P67" s="39">
        <v>31.216213659606183</v>
      </c>
      <c r="Q67" s="39">
        <v>21.453582628014185</v>
      </c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1:28" x14ac:dyDescent="0.2">
      <c r="A68" s="41" t="s">
        <v>22</v>
      </c>
      <c r="B68" s="39"/>
      <c r="C68" s="39"/>
      <c r="D68" s="39"/>
      <c r="E68" s="39"/>
      <c r="F68" s="39"/>
      <c r="G68" s="39">
        <v>451.05595395441799</v>
      </c>
      <c r="H68" s="39">
        <v>620.98282677546308</v>
      </c>
      <c r="I68" s="39">
        <v>645.956850735986</v>
      </c>
      <c r="J68" s="39">
        <v>1525.621597085149</v>
      </c>
      <c r="K68" s="39">
        <v>1817.703877588219</v>
      </c>
      <c r="L68" s="39">
        <v>2306.4474815413801</v>
      </c>
      <c r="M68" s="39">
        <v>2681.4368000245331</v>
      </c>
      <c r="N68" s="39">
        <v>1920.5162178811779</v>
      </c>
      <c r="O68" s="39">
        <v>2804.5278112705651</v>
      </c>
      <c r="P68" s="39">
        <v>3420.813257017739</v>
      </c>
      <c r="Q68" s="39">
        <v>3628.6485242819244</v>
      </c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spans="1:28" x14ac:dyDescent="0.2">
      <c r="A69" s="41" t="s">
        <v>23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>
        <v>283.53810037999995</v>
      </c>
      <c r="P69" s="39">
        <v>1283.5172716499999</v>
      </c>
      <c r="Q69" s="39">
        <v>1330.5610909900001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1:28" x14ac:dyDescent="0.2">
      <c r="A70" s="41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spans="1:28" x14ac:dyDescent="0.2">
      <c r="A71" s="41"/>
      <c r="B71" s="39"/>
      <c r="C71" s="39"/>
      <c r="D71" s="39"/>
      <c r="E71" s="39"/>
      <c r="F71" s="36"/>
      <c r="G71" s="36"/>
      <c r="H71" s="36"/>
      <c r="I71" s="36"/>
      <c r="J71" s="39"/>
      <c r="K71" s="39"/>
      <c r="L71" s="39"/>
      <c r="M71" s="39"/>
      <c r="N71" s="39"/>
      <c r="O71" s="39"/>
      <c r="P71" s="39"/>
      <c r="Q71" s="39"/>
      <c r="R71" s="36"/>
      <c r="S71" s="36"/>
      <c r="T71" s="36" t="s">
        <v>15</v>
      </c>
      <c r="U71" s="36"/>
      <c r="V71" s="36"/>
      <c r="W71" s="36"/>
      <c r="X71" s="36"/>
      <c r="Y71" s="36"/>
      <c r="Z71" s="36"/>
      <c r="AA71" s="36"/>
      <c r="AB71" s="36"/>
    </row>
    <row r="72" spans="1:28" x14ac:dyDescent="0.2">
      <c r="A72" s="3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>
        <v>2000</v>
      </c>
      <c r="T72" s="42">
        <v>2.4406717548163641</v>
      </c>
      <c r="U72" s="36"/>
      <c r="V72" s="36"/>
      <c r="W72" s="36"/>
      <c r="X72" s="36"/>
      <c r="Y72" s="36"/>
      <c r="Z72" s="36"/>
      <c r="AA72" s="36"/>
      <c r="AB72" s="36"/>
    </row>
    <row r="73" spans="1:28" x14ac:dyDescent="0.2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>
        <v>2001</v>
      </c>
      <c r="T73" s="42">
        <v>9.9044996639805731</v>
      </c>
      <c r="U73" s="36"/>
      <c r="V73" s="36"/>
      <c r="W73" s="36"/>
      <c r="X73" s="36"/>
      <c r="Y73" s="36"/>
      <c r="Z73" s="36"/>
      <c r="AA73" s="36"/>
      <c r="AB73" s="36"/>
    </row>
    <row r="74" spans="1:28" x14ac:dyDescent="0.2">
      <c r="A74" s="35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>
        <v>2002</v>
      </c>
      <c r="T74" s="42">
        <v>11.981390553429861</v>
      </c>
      <c r="U74" s="36"/>
      <c r="V74" s="36"/>
      <c r="W74" s="36"/>
      <c r="X74" s="36"/>
      <c r="Y74" s="36"/>
      <c r="Z74" s="36"/>
      <c r="AA74" s="36"/>
      <c r="AB74" s="36"/>
    </row>
    <row r="75" spans="1:28" x14ac:dyDescent="0.2">
      <c r="A75" s="35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>
        <v>2003</v>
      </c>
      <c r="T75" s="42">
        <v>5.4802425149174354</v>
      </c>
      <c r="U75" s="36"/>
      <c r="V75" s="36"/>
      <c r="W75" s="36"/>
      <c r="X75" s="36"/>
      <c r="Y75" s="36"/>
      <c r="Z75" s="36"/>
      <c r="AA75" s="36"/>
      <c r="AB75" s="36"/>
    </row>
    <row r="76" spans="1:28" x14ac:dyDescent="0.2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>
        <v>2004</v>
      </c>
      <c r="T76" s="42">
        <v>5.2779295758492424</v>
      </c>
      <c r="U76" s="36"/>
      <c r="V76" s="36"/>
      <c r="W76" s="36"/>
      <c r="X76" s="36"/>
      <c r="Y76" s="36"/>
      <c r="Z76" s="36"/>
      <c r="AA76" s="36"/>
      <c r="AB76" s="36"/>
    </row>
    <row r="77" spans="1:28" x14ac:dyDescent="0.2">
      <c r="A77" s="3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>
        <v>2005</v>
      </c>
      <c r="T77" s="42">
        <v>8.3984550385913792</v>
      </c>
      <c r="U77" s="36"/>
      <c r="V77" s="36"/>
      <c r="W77" s="36"/>
      <c r="X77" s="36"/>
      <c r="Y77" s="36"/>
      <c r="Z77" s="36"/>
      <c r="AA77" s="36"/>
      <c r="AB77" s="36"/>
    </row>
    <row r="78" spans="1:28" x14ac:dyDescent="0.2">
      <c r="A78" s="35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>
        <v>2006</v>
      </c>
      <c r="T78" s="42">
        <v>1.3901232931045513</v>
      </c>
      <c r="U78" s="36"/>
      <c r="V78" s="36"/>
      <c r="W78" s="36"/>
      <c r="X78" s="36"/>
      <c r="Y78" s="36"/>
      <c r="Z78" s="36"/>
      <c r="AA78" s="36"/>
      <c r="AB78" s="36"/>
    </row>
    <row r="79" spans="1:28" x14ac:dyDescent="0.2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>
        <v>2007</v>
      </c>
      <c r="T79" s="42">
        <v>2.7126696866768754</v>
      </c>
      <c r="U79" s="36"/>
      <c r="V79" s="36"/>
      <c r="W79" s="36"/>
      <c r="X79" s="36"/>
      <c r="Y79" s="36"/>
      <c r="Z79" s="36"/>
      <c r="AA79" s="36"/>
      <c r="AB79" s="36"/>
    </row>
    <row r="80" spans="1:28" x14ac:dyDescent="0.2">
      <c r="A80" s="3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>
        <v>2008</v>
      </c>
      <c r="T80" s="42">
        <v>7.627003685530795</v>
      </c>
      <c r="U80" s="36"/>
      <c r="V80" s="36"/>
      <c r="W80" s="36"/>
      <c r="X80" s="36"/>
      <c r="Y80" s="36"/>
      <c r="Z80" s="36"/>
      <c r="AA80" s="36"/>
      <c r="AB80" s="36"/>
    </row>
    <row r="81" spans="1:28" x14ac:dyDescent="0.2">
      <c r="A81" s="35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>
        <v>2009</v>
      </c>
      <c r="T81" s="42">
        <v>0.74491001396262391</v>
      </c>
      <c r="U81" s="36"/>
      <c r="V81" s="36"/>
      <c r="W81" s="36"/>
      <c r="X81" s="36"/>
      <c r="Y81" s="36"/>
      <c r="Z81" s="36"/>
      <c r="AA81" s="36"/>
      <c r="AB81" s="36"/>
    </row>
    <row r="82" spans="1:28" x14ac:dyDescent="0.2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>
        <v>2010</v>
      </c>
      <c r="T82" s="42">
        <v>0.30606244075433153</v>
      </c>
      <c r="U82" s="36"/>
      <c r="V82" s="36"/>
      <c r="W82" s="36"/>
      <c r="X82" s="36"/>
      <c r="Y82" s="36"/>
      <c r="Z82" s="36"/>
      <c r="AA82" s="36"/>
      <c r="AB82" s="36"/>
    </row>
    <row r="83" spans="1:28" x14ac:dyDescent="0.2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>
        <v>2011</v>
      </c>
      <c r="T83" s="42">
        <v>0.15930102347121533</v>
      </c>
      <c r="U83" s="36"/>
      <c r="V83" s="36"/>
      <c r="W83" s="36"/>
      <c r="X83" s="36"/>
      <c r="Y83" s="36"/>
      <c r="Z83" s="36"/>
      <c r="AA83" s="36"/>
      <c r="AB83" s="36"/>
    </row>
    <row r="84" spans="1:28" x14ac:dyDescent="0.2">
      <c r="A84" s="35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>
        <v>2012</v>
      </c>
      <c r="T84" s="42">
        <v>2.2878407866664219</v>
      </c>
      <c r="U84" s="36"/>
      <c r="V84" s="36"/>
      <c r="W84" s="36"/>
      <c r="X84" s="36"/>
      <c r="Y84" s="36"/>
      <c r="Z84" s="36"/>
      <c r="AA84" s="36"/>
      <c r="AB84" s="36"/>
    </row>
    <row r="85" spans="1:28" x14ac:dyDescent="0.2">
      <c r="A85" s="35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spans="1:28" x14ac:dyDescent="0.2">
      <c r="A86" s="35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</sheetData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2013-07-04T16:44:04Z</cp:lastPrinted>
  <dcterms:created xsi:type="dcterms:W3CDTF">1997-05-05T13:54:23Z</dcterms:created>
  <dcterms:modified xsi:type="dcterms:W3CDTF">2013-09-18T19:58:13Z</dcterms:modified>
</cp:coreProperties>
</file>