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95" windowWidth="9810" windowHeight="6090"/>
  </bookViews>
  <sheets>
    <sheet name="1450" sheetId="4" r:id="rId1"/>
  </sheets>
  <definedNames>
    <definedName name="_xlnm.Print_Area" localSheetId="0">'1450'!$A$1:$I$47</definedName>
    <definedName name="consulta">#REF!</definedName>
    <definedName name="fecha">#REF!</definedName>
    <definedName name="titulo">#REF!</definedName>
  </definedNames>
  <calcPr calcId="145621"/>
</workbook>
</file>

<file path=xl/calcChain.xml><?xml version="1.0" encoding="utf-8"?>
<calcChain xmlns="http://schemas.openxmlformats.org/spreadsheetml/2006/main">
  <c r="H26" i="4" l="1"/>
  <c r="H20" i="4"/>
  <c r="H16" i="4"/>
  <c r="H11" i="4"/>
  <c r="H6" i="4"/>
  <c r="H5" i="4" l="1"/>
  <c r="M50" i="4"/>
  <c r="N54" i="4" s="1"/>
  <c r="N55" i="4" l="1"/>
  <c r="N51" i="4"/>
  <c r="N53" i="4"/>
  <c r="I26" i="4"/>
  <c r="G26" i="4"/>
  <c r="F26" i="4"/>
  <c r="E26" i="4"/>
  <c r="D26" i="4"/>
  <c r="C26" i="4"/>
  <c r="B26" i="4"/>
  <c r="I20" i="4"/>
  <c r="G20" i="4"/>
  <c r="F20" i="4"/>
  <c r="E20" i="4"/>
  <c r="D20" i="4"/>
  <c r="C20" i="4"/>
  <c r="B20" i="4"/>
  <c r="I16" i="4"/>
  <c r="G16" i="4"/>
  <c r="F16" i="4"/>
  <c r="E16" i="4"/>
  <c r="D16" i="4"/>
  <c r="C16" i="4"/>
  <c r="B16" i="4"/>
  <c r="I11" i="4"/>
  <c r="G11" i="4"/>
  <c r="F11" i="4"/>
  <c r="E11" i="4"/>
  <c r="D11" i="4"/>
  <c r="C11" i="4"/>
  <c r="B11" i="4"/>
  <c r="I6" i="4"/>
  <c r="G6" i="4"/>
  <c r="F6" i="4"/>
  <c r="E6" i="4"/>
  <c r="D6" i="4"/>
  <c r="C6" i="4"/>
  <c r="B6" i="4"/>
  <c r="B5" i="4" l="1"/>
  <c r="C5" i="4"/>
  <c r="I5" i="4"/>
  <c r="G5" i="4"/>
  <c r="F5" i="4"/>
  <c r="E5" i="4"/>
  <c r="D5" i="4"/>
  <c r="N52" i="4" l="1"/>
</calcChain>
</file>

<file path=xl/sharedStrings.xml><?xml version="1.0" encoding="utf-8"?>
<sst xmlns="http://schemas.openxmlformats.org/spreadsheetml/2006/main" count="37" uniqueCount="25">
  <si>
    <t>Total</t>
  </si>
  <si>
    <t>(Miles de Nuevos Soles)</t>
  </si>
  <si>
    <t>Gobierno Regional</t>
  </si>
  <si>
    <t>Gobierno Local</t>
  </si>
  <si>
    <t>Destino</t>
  </si>
  <si>
    <t>Ayacucho</t>
  </si>
  <si>
    <t>Huancavelica</t>
  </si>
  <si>
    <t>Ica</t>
  </si>
  <si>
    <t>Ucayali</t>
  </si>
  <si>
    <r>
      <t>Nota</t>
    </r>
    <r>
      <rPr>
        <sz val="6"/>
        <rFont val="Arial Narrow"/>
        <family val="2"/>
      </rPr>
      <t>: El Fondo de Desarrollo Socioeconómico de Camisea – FOCAM fue creado por la Ley Nº 28451 (30/12/2004) como un fondo intangible destinado a contribuir al desarrollo sostenible de los departamentos (gobiernos regionales, locales y universidades públicas de los departamentos de Ayacucho, Huancavelica, Ica, Ucayali y Lima, excluyendo Lima Metropolitana) por donde se encuentran los ductos principales conteniendo los hidrocarburos de los Lotes 88 y 56, con el fin de mejorar el bienestar de las comunidades involucradas y procurar la preservación del medio ambiente y la ecología. El FOCAM se compone del 25% de los recursos que corresponden al Gobierno Nacional de las regalías provenientes de los Lotes 88 y 56, luego de efectuado el pago del Canon Gasífero y otras deducciones correspondientes a PERUPETRO S.A., OSINERGMIN y el Ministerio de Energía y Minas, de acuerdo a lo dispuesto en el artículo 6º de la Ley Nº 26221.</t>
    </r>
  </si>
  <si>
    <t>U.N. San Luis Gonzaga de Ica</t>
  </si>
  <si>
    <t>U.N. de Huancavelica</t>
  </si>
  <si>
    <t>U.N. San Cristóbal de Huamanga</t>
  </si>
  <si>
    <t>Lima (Provincias)</t>
  </si>
  <si>
    <t>U.N. José Faustino Sánchez Carrión</t>
  </si>
  <si>
    <t>U.N. de Cañete</t>
  </si>
  <si>
    <t>U.N. de Barranca</t>
  </si>
  <si>
    <t>U.N. Intercultural de la Amazonía</t>
  </si>
  <si>
    <t>U.N. de Ucayali</t>
  </si>
  <si>
    <t>Fuente: PERUPETRO.</t>
  </si>
  <si>
    <t>Lima (Prov.)</t>
  </si>
  <si>
    <t>U.N. Autónoma de Huanta</t>
  </si>
  <si>
    <t>U.N. Autónoma de Tayacaja</t>
  </si>
  <si>
    <t xml:space="preserve">            DE CAMISEA - FOCAM, SEGÚN DESTINO, 2007 - 2012</t>
  </si>
  <si>
    <t xml:space="preserve">14.50   DISTRIBUCIÓN DEL FONDO DE DESARROLLO SOCIOECONÓMICO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</si>
</sst>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0.000"/>
    <numFmt numFmtId="166" formatCode="#\ ##0;0;&quot;-&quot;"/>
  </numFmts>
  <fonts count="14" x14ac:knownFonts="1">
    <font>
      <sz val="10"/>
      <name val="Arial"/>
    </font>
    <font>
      <sz val="8"/>
      <name val="Arial"/>
      <family val="2"/>
    </font>
    <font>
      <b/>
      <sz val="9"/>
      <name val="Arial Narrow"/>
      <family val="2"/>
    </font>
    <font>
      <sz val="10"/>
      <name val="Helv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40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horizontal="centerContinuous"/>
    </xf>
    <xf numFmtId="164" fontId="6" fillId="0" borderId="0" xfId="2" applyNumberFormat="1" applyFont="1" applyBorder="1" applyAlignment="1" applyProtection="1">
      <alignment horizontal="right" vertical="center"/>
    </xf>
    <xf numFmtId="164" fontId="5" fillId="0" borderId="0" xfId="2" applyNumberFormat="1" applyFont="1" applyBorder="1" applyAlignment="1" applyProtection="1">
      <alignment horizontal="right" vertical="center"/>
    </xf>
    <xf numFmtId="0" fontId="7" fillId="0" borderId="0" xfId="0" applyFont="1"/>
    <xf numFmtId="0" fontId="8" fillId="0" borderId="0" xfId="1" applyFont="1" applyBorder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2" fillId="0" borderId="0" xfId="2" applyFont="1" applyBorder="1" applyAlignment="1" applyProtection="1">
      <alignment horizontal="left" vertical="center"/>
    </xf>
    <xf numFmtId="0" fontId="0" fillId="0" borderId="0" xfId="0" applyBorder="1"/>
    <xf numFmtId="166" fontId="11" fillId="0" borderId="0" xfId="2" applyNumberFormat="1" applyFont="1" applyBorder="1" applyAlignment="1" applyProtection="1">
      <alignment horizontal="right" vertical="center"/>
    </xf>
    <xf numFmtId="166" fontId="12" fillId="0" borderId="0" xfId="2" applyNumberFormat="1" applyFont="1" applyBorder="1" applyAlignment="1" applyProtection="1">
      <alignment horizontal="right" vertical="center"/>
    </xf>
    <xf numFmtId="0" fontId="10" fillId="0" borderId="1" xfId="0" applyFont="1" applyBorder="1" applyAlignment="1">
      <alignment horizontal="right"/>
    </xf>
    <xf numFmtId="0" fontId="10" fillId="0" borderId="1" xfId="0" applyFont="1" applyBorder="1"/>
    <xf numFmtId="0" fontId="11" fillId="0" borderId="2" xfId="3" applyFont="1" applyBorder="1" applyAlignment="1" applyProtection="1">
      <alignment horizontal="center" vertical="center"/>
    </xf>
    <xf numFmtId="0" fontId="11" fillId="0" borderId="3" xfId="0" applyFont="1" applyBorder="1"/>
    <xf numFmtId="0" fontId="12" fillId="0" borderId="3" xfId="0" applyFont="1" applyBorder="1" applyAlignment="1">
      <alignment horizontal="left"/>
    </xf>
    <xf numFmtId="0" fontId="5" fillId="0" borderId="4" xfId="0" applyFont="1" applyBorder="1"/>
    <xf numFmtId="0" fontId="4" fillId="0" borderId="5" xfId="2" applyFont="1" applyBorder="1" applyAlignment="1" applyProtection="1">
      <alignment horizontal="left" vertical="center" indent="3"/>
    </xf>
    <xf numFmtId="0" fontId="0" fillId="0" borderId="5" xfId="0" applyBorder="1"/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8" fillId="0" borderId="0" xfId="1" applyFont="1" applyBorder="1" applyAlignment="1" applyProtection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13" fillId="0" borderId="0" xfId="0" applyFont="1"/>
    <xf numFmtId="165" fontId="13" fillId="0" borderId="0" xfId="0" applyNumberFormat="1" applyFont="1"/>
  </cellXfs>
  <cellStyles count="4">
    <cellStyle name="Normal" xfId="0" builtinId="0"/>
    <cellStyle name="Normal_IEC12005" xfId="1"/>
    <cellStyle name="Normal_IEC12007" xfId="2"/>
    <cellStyle name="Normal_IEC12009" xfId="3"/>
  </cellStyles>
  <dxfs count="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05987089451654"/>
          <c:y val="0.14093123359580054"/>
          <c:w val="0.39381747369555348"/>
          <c:h val="0.71813774615071513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4.1043557238629631E-2"/>
                  <c:y val="4.7667971984785326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Lima (Prov.) 21,6%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3.102162083112045E-2"/>
                  <c:y val="-1.104607913315648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Ayacucho 23,7%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2"/>
              <c:layout>
                <c:manualLayout>
                  <c:x val="-9.2455391304969742E-2"/>
                  <c:y val="-6.715823471240559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Ica</a:t>
                    </a:r>
                  </a:p>
                  <a:p>
                    <a:r>
                      <a:rPr lang="en-US" sz="800"/>
                      <a:t> 18,9%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3"/>
              <c:layout>
                <c:manualLayout>
                  <c:x val="-2.9612918619776635E-2"/>
                  <c:y val="-4.1481044815922075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Ucayali   17,5%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4"/>
              <c:layout>
                <c:manualLayout>
                  <c:x val="-0.12633439738951549"/>
                  <c:y val="3.0302887139107611E-2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 Narrow" pitchFamily="34" charset="0"/>
                      </a:rPr>
                      <a:t>Huancavelica </a:t>
                    </a:r>
                  </a:p>
                  <a:p>
                    <a:r>
                      <a:rPr lang="en-US" sz="800">
                        <a:latin typeface="Arial Narrow" pitchFamily="34" charset="0"/>
                      </a:rPr>
                      <a:t>18,3%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numFmt formatCode="0.00%" sourceLinked="0"/>
            <c:txPr>
              <a:bodyPr/>
              <a:lstStyle/>
              <a:p>
                <a:pPr>
                  <a:defRPr sz="800">
                    <a:latin typeface="Arial Narrow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'1450'!$L$51:$L$55</c:f>
              <c:strCache>
                <c:ptCount val="5"/>
                <c:pt idx="0">
                  <c:v>Lima (Prov.)</c:v>
                </c:pt>
                <c:pt idx="1">
                  <c:v>Ayacucho</c:v>
                </c:pt>
                <c:pt idx="2">
                  <c:v>Ica</c:v>
                </c:pt>
                <c:pt idx="3">
                  <c:v>Ucayali</c:v>
                </c:pt>
                <c:pt idx="4">
                  <c:v>Huancavelica</c:v>
                </c:pt>
              </c:strCache>
            </c:strRef>
          </c:cat>
          <c:val>
            <c:numRef>
              <c:f>'1450'!$M$51:$M$55</c:f>
              <c:numCache>
                <c:formatCode>General</c:formatCode>
                <c:ptCount val="5"/>
                <c:pt idx="0">
                  <c:v>94362.24000000002</c:v>
                </c:pt>
                <c:pt idx="1">
                  <c:v>103790.71</c:v>
                </c:pt>
                <c:pt idx="2">
                  <c:v>82597.5</c:v>
                </c:pt>
                <c:pt idx="3">
                  <c:v>76734.680000000008</c:v>
                </c:pt>
                <c:pt idx="4">
                  <c:v>79839.88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122192</xdr:colOff>
      <xdr:row>35</xdr:row>
      <xdr:rowOff>110217</xdr:rowOff>
    </xdr:from>
    <xdr:to>
      <xdr:col>8</xdr:col>
      <xdr:colOff>341267</xdr:colOff>
      <xdr:row>47</xdr:row>
      <xdr:rowOff>32657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716280</xdr:colOff>
      <xdr:row>33</xdr:row>
      <xdr:rowOff>9525</xdr:rowOff>
    </xdr:from>
    <xdr:to>
      <xdr:col>7</xdr:col>
      <xdr:colOff>45720</xdr:colOff>
      <xdr:row>35</xdr:row>
      <xdr:rowOff>76200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16280" y="4993005"/>
          <a:ext cx="2240280" cy="40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 Narrow"/>
            </a:rPr>
            <a:t>DISTRIBUCIÓN DEL FONDO DE DESARROLLO SOCIOECONOMICO, 2012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 Narrow"/>
            </a:rPr>
            <a:t>(Porcentaje)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0.00782</cdr:x>
      <cdr:y>0.91012</cdr:y>
    </cdr:from>
    <cdr:to>
      <cdr:x>0.26714</cdr:x>
      <cdr:y>0.98148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349" y="1712731"/>
          <a:ext cx="906498" cy="134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600" b="1">
              <a:latin typeface="Arial Narrow" pitchFamily="34" charset="0"/>
            </a:rPr>
            <a:t>Fuente: PERUPETRO.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showZeros="0" tabSelected="1" zoomScale="110" zoomScaleNormal="110" workbookViewId="0">
      <selection activeCell="I6" sqref="I6"/>
    </sheetView>
  </sheetViews>
  <sheetFormatPr baseColWidth="10" defaultRowHeight="12.75" x14ac:dyDescent="0.2"/>
  <cols>
    <col min="1" max="1" width="24.7109375" style="9" customWidth="1"/>
    <col min="2" max="3" width="9.7109375" hidden="1" customWidth="1"/>
    <col min="4" max="9" width="6.140625" customWidth="1"/>
    <col min="11" max="13" width="11.7109375" bestFit="1" customWidth="1"/>
  </cols>
  <sheetData>
    <row r="1" spans="1:13" ht="13.5" x14ac:dyDescent="0.2">
      <c r="A1" s="8" t="s">
        <v>24</v>
      </c>
    </row>
    <row r="2" spans="1:13" ht="13.5" x14ac:dyDescent="0.2">
      <c r="A2" s="8" t="s">
        <v>23</v>
      </c>
    </row>
    <row r="3" spans="1:13" x14ac:dyDescent="0.2">
      <c r="A3" s="18" t="s">
        <v>1</v>
      </c>
      <c r="B3" s="19"/>
      <c r="C3" s="19"/>
      <c r="D3" s="19"/>
      <c r="E3" s="19"/>
      <c r="F3" s="19"/>
      <c r="G3" s="19"/>
      <c r="H3" s="19"/>
      <c r="I3" s="19"/>
      <c r="K3" s="1"/>
      <c r="L3" s="1"/>
      <c r="M3" s="1"/>
    </row>
    <row r="4" spans="1:13" s="6" customFormat="1" ht="20.25" customHeight="1" x14ac:dyDescent="0.2">
      <c r="A4" s="14" t="s">
        <v>4</v>
      </c>
      <c r="B4" s="20">
        <v>2005</v>
      </c>
      <c r="C4" s="20">
        <v>2006</v>
      </c>
      <c r="D4" s="21">
        <v>2007</v>
      </c>
      <c r="E4" s="21">
        <v>2008</v>
      </c>
      <c r="F4" s="21">
        <v>2009</v>
      </c>
      <c r="G4" s="21">
        <v>2010</v>
      </c>
      <c r="H4" s="21">
        <v>2011</v>
      </c>
      <c r="I4" s="21">
        <v>2012</v>
      </c>
      <c r="K4" s="7"/>
      <c r="L4" s="7"/>
      <c r="M4" s="7"/>
    </row>
    <row r="5" spans="1:13" ht="12" customHeight="1" x14ac:dyDescent="0.2">
      <c r="A5" s="15" t="s">
        <v>0</v>
      </c>
      <c r="B5" s="10">
        <f t="shared" ref="B5:I5" si="0">B6+B11+B16+B20+B26</f>
        <v>68610.040000000008</v>
      </c>
      <c r="C5" s="10">
        <f t="shared" si="0"/>
        <v>113281.37999999999</v>
      </c>
      <c r="D5" s="10">
        <f t="shared" si="0"/>
        <v>127144.23999999999</v>
      </c>
      <c r="E5" s="10">
        <f t="shared" si="0"/>
        <v>175982.11</v>
      </c>
      <c r="F5" s="10">
        <f t="shared" si="0"/>
        <v>184597.84</v>
      </c>
      <c r="G5" s="10">
        <f t="shared" si="0"/>
        <v>312610.90000000002</v>
      </c>
      <c r="H5" s="10">
        <f t="shared" si="0"/>
        <v>482374.22000000003</v>
      </c>
      <c r="I5" s="10">
        <f t="shared" si="0"/>
        <v>437325.01000000007</v>
      </c>
      <c r="K5" s="3"/>
      <c r="L5" s="3"/>
      <c r="M5" s="3"/>
    </row>
    <row r="6" spans="1:13" s="4" customFormat="1" ht="9.9499999999999993" customHeight="1" x14ac:dyDescent="0.2">
      <c r="A6" s="15" t="s">
        <v>5</v>
      </c>
      <c r="B6" s="10">
        <f>SUM(B7:B10)</f>
        <v>22171.97</v>
      </c>
      <c r="C6" s="10">
        <f t="shared" ref="C6:I6" si="1">SUM(C7:C10)</f>
        <v>30778.34</v>
      </c>
      <c r="D6" s="10">
        <f t="shared" si="1"/>
        <v>33705.14</v>
      </c>
      <c r="E6" s="10">
        <f t="shared" si="1"/>
        <v>46652.520000000004</v>
      </c>
      <c r="F6" s="10">
        <f t="shared" si="1"/>
        <v>45640.939999999995</v>
      </c>
      <c r="G6" s="10">
        <f t="shared" si="1"/>
        <v>75609.45</v>
      </c>
      <c r="H6" s="10">
        <f t="shared" ref="H6" si="2">SUM(H7:H10)</f>
        <v>111318.65000000001</v>
      </c>
      <c r="I6" s="10">
        <f t="shared" si="1"/>
        <v>103790.71</v>
      </c>
      <c r="K6" s="3"/>
      <c r="L6" s="3"/>
      <c r="M6" s="3"/>
    </row>
    <row r="7" spans="1:13" ht="9.9499999999999993" customHeight="1" x14ac:dyDescent="0.2">
      <c r="A7" s="16" t="s">
        <v>2</v>
      </c>
      <c r="B7" s="11">
        <v>7349.33</v>
      </c>
      <c r="C7" s="11">
        <v>10067.959999999999</v>
      </c>
      <c r="D7" s="11">
        <v>11268.79</v>
      </c>
      <c r="E7" s="11">
        <v>15597.54</v>
      </c>
      <c r="F7" s="11">
        <v>15646.84</v>
      </c>
      <c r="G7" s="11">
        <v>26372.66</v>
      </c>
      <c r="H7" s="11">
        <v>38048.82</v>
      </c>
      <c r="I7" s="11">
        <v>34390.35</v>
      </c>
      <c r="K7" s="2"/>
      <c r="L7" s="2"/>
      <c r="M7" s="2"/>
    </row>
    <row r="8" spans="1:13" ht="9.9499999999999993" customHeight="1" x14ac:dyDescent="0.2">
      <c r="A8" s="16" t="s">
        <v>3</v>
      </c>
      <c r="B8" s="11">
        <v>13107.39</v>
      </c>
      <c r="C8" s="11">
        <v>18399.82</v>
      </c>
      <c r="D8" s="11">
        <v>19815.53</v>
      </c>
      <c r="E8" s="11">
        <v>27427.4</v>
      </c>
      <c r="F8" s="11">
        <v>26188.89</v>
      </c>
      <c r="G8" s="11">
        <v>43880.52</v>
      </c>
      <c r="H8" s="11">
        <v>66640.81</v>
      </c>
      <c r="I8" s="11">
        <v>60385.599999999999</v>
      </c>
      <c r="K8" s="2"/>
      <c r="L8" s="2"/>
      <c r="M8" s="2"/>
    </row>
    <row r="9" spans="1:13" ht="9.9499999999999993" customHeight="1" x14ac:dyDescent="0.2">
      <c r="A9" s="16" t="s">
        <v>21</v>
      </c>
      <c r="B9" s="11"/>
      <c r="C9" s="11"/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4507.38</v>
      </c>
      <c r="K9" s="2"/>
      <c r="L9" s="2"/>
      <c r="M9" s="2"/>
    </row>
    <row r="10" spans="1:13" ht="9.9499999999999993" customHeight="1" x14ac:dyDescent="0.2">
      <c r="A10" s="16" t="s">
        <v>12</v>
      </c>
      <c r="B10" s="11">
        <v>1715.25</v>
      </c>
      <c r="C10" s="11">
        <v>2310.56</v>
      </c>
      <c r="D10" s="11">
        <v>2620.8200000000002</v>
      </c>
      <c r="E10" s="11">
        <v>3627.58</v>
      </c>
      <c r="F10" s="11">
        <v>3805.21</v>
      </c>
      <c r="G10" s="11">
        <v>5356.27</v>
      </c>
      <c r="H10" s="11">
        <v>6629.02</v>
      </c>
      <c r="I10" s="11">
        <v>4507.38</v>
      </c>
      <c r="K10" s="2"/>
      <c r="L10" s="2"/>
      <c r="M10" s="2"/>
    </row>
    <row r="11" spans="1:13" s="4" customFormat="1" ht="9.9499999999999993" customHeight="1" x14ac:dyDescent="0.2">
      <c r="A11" s="15" t="s">
        <v>6</v>
      </c>
      <c r="B11" s="10">
        <f>SUM(B12:B15)</f>
        <v>16108.609999999999</v>
      </c>
      <c r="C11" s="10">
        <f t="shared" ref="C11" si="3">SUM(C12:C15)</f>
        <v>23910.710000000003</v>
      </c>
      <c r="D11" s="10">
        <f t="shared" ref="D11" si="4">SUM(D12:D15)</f>
        <v>22767.48</v>
      </c>
      <c r="E11" s="10">
        <f t="shared" ref="E11" si="5">SUM(E12:E15)</f>
        <v>31513.299999999996</v>
      </c>
      <c r="F11" s="10">
        <f t="shared" ref="F11" si="6">SUM(F12:F15)</f>
        <v>33558.449999999997</v>
      </c>
      <c r="G11" s="10">
        <f t="shared" ref="G11" si="7">SUM(G12:G15)</f>
        <v>55446.7</v>
      </c>
      <c r="H11" s="10">
        <f t="shared" ref="H11:I11" si="8">SUM(H12:H15)</f>
        <v>81998.67</v>
      </c>
      <c r="I11" s="10">
        <f t="shared" si="8"/>
        <v>79839.88</v>
      </c>
      <c r="K11" s="3"/>
      <c r="L11" s="3"/>
      <c r="M11" s="3"/>
    </row>
    <row r="12" spans="1:13" ht="9.9499999999999993" customHeight="1" x14ac:dyDescent="0.2">
      <c r="A12" s="16" t="s">
        <v>2</v>
      </c>
      <c r="B12" s="11">
        <v>4674.6499999999996</v>
      </c>
      <c r="C12" s="11">
        <v>6820.2</v>
      </c>
      <c r="D12" s="11">
        <v>6707.22</v>
      </c>
      <c r="E12" s="11">
        <v>9283.7099999999991</v>
      </c>
      <c r="F12" s="11">
        <v>9842.4699999999993</v>
      </c>
      <c r="G12" s="11">
        <v>16636.03</v>
      </c>
      <c r="H12" s="11">
        <v>24433.42</v>
      </c>
      <c r="I12" s="11">
        <v>23810.01</v>
      </c>
      <c r="K12" s="2"/>
      <c r="L12" s="2"/>
      <c r="M12" s="2"/>
    </row>
    <row r="13" spans="1:13" ht="9.9499999999999993" customHeight="1" x14ac:dyDescent="0.2">
      <c r="A13" s="16" t="s">
        <v>3</v>
      </c>
      <c r="B13" s="11">
        <v>9718.7099999999991</v>
      </c>
      <c r="C13" s="11">
        <v>14779.95</v>
      </c>
      <c r="D13" s="11">
        <v>13439.44</v>
      </c>
      <c r="E13" s="11">
        <v>18602.009999999998</v>
      </c>
      <c r="F13" s="11">
        <v>19910.77</v>
      </c>
      <c r="G13" s="11">
        <v>33454.400000000001</v>
      </c>
      <c r="H13" s="11">
        <v>50936.23</v>
      </c>
      <c r="I13" s="11">
        <v>47015.11</v>
      </c>
      <c r="K13" s="2"/>
      <c r="L13" s="2"/>
      <c r="M13" s="2"/>
    </row>
    <row r="14" spans="1:13" ht="9.9499999999999993" customHeight="1" x14ac:dyDescent="0.2">
      <c r="A14" s="16" t="s">
        <v>22</v>
      </c>
      <c r="B14" s="11"/>
      <c r="C14" s="11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4507.38</v>
      </c>
      <c r="K14" s="2"/>
      <c r="L14" s="2"/>
      <c r="M14" s="2"/>
    </row>
    <row r="15" spans="1:13" ht="9.9499999999999993" customHeight="1" x14ac:dyDescent="0.2">
      <c r="A15" s="16" t="s">
        <v>11</v>
      </c>
      <c r="B15" s="11">
        <v>1715.25</v>
      </c>
      <c r="C15" s="11">
        <v>2310.56</v>
      </c>
      <c r="D15" s="11">
        <v>2620.8200000000002</v>
      </c>
      <c r="E15" s="11">
        <v>3627.58</v>
      </c>
      <c r="F15" s="11">
        <v>3805.21</v>
      </c>
      <c r="G15" s="11">
        <v>5356.27</v>
      </c>
      <c r="H15" s="11">
        <v>6629.02</v>
      </c>
      <c r="I15" s="11">
        <v>4507.38</v>
      </c>
      <c r="K15" s="2"/>
      <c r="L15" s="2"/>
      <c r="M15" s="2"/>
    </row>
    <row r="16" spans="1:13" s="4" customFormat="1" ht="9.9499999999999993" customHeight="1" x14ac:dyDescent="0.2">
      <c r="A16" s="15" t="s">
        <v>7</v>
      </c>
      <c r="B16" s="10">
        <f>SUM(B17:B19)</f>
        <v>14812.15</v>
      </c>
      <c r="C16" s="10">
        <f t="shared" ref="C16" si="9">SUM(C17:C19)</f>
        <v>16064.76</v>
      </c>
      <c r="D16" s="10">
        <f t="shared" ref="D16" si="10">SUM(D17:D19)</f>
        <v>23002.03</v>
      </c>
      <c r="E16" s="10">
        <f t="shared" ref="E16" si="11">SUM(E17:E19)</f>
        <v>31837.96</v>
      </c>
      <c r="F16" s="10">
        <f t="shared" ref="F16" si="12">SUM(F17:F19)</f>
        <v>35641.760000000002</v>
      </c>
      <c r="G16" s="10">
        <f t="shared" ref="G16" si="13">SUM(G17:G19)</f>
        <v>60781.97</v>
      </c>
      <c r="H16" s="10">
        <f t="shared" ref="H16:I16" si="14">SUM(H17:H19)</f>
        <v>90170.19</v>
      </c>
      <c r="I16" s="10">
        <f t="shared" si="14"/>
        <v>82597.5</v>
      </c>
      <c r="K16" s="3"/>
      <c r="L16" s="3"/>
      <c r="M16" s="3"/>
    </row>
    <row r="17" spans="1:13" ht="9.9499999999999993" customHeight="1" x14ac:dyDescent="0.2">
      <c r="A17" s="16" t="s">
        <v>2</v>
      </c>
      <c r="B17" s="11">
        <v>4392.83</v>
      </c>
      <c r="C17" s="11">
        <v>5044.08</v>
      </c>
      <c r="D17" s="11">
        <v>6755.59</v>
      </c>
      <c r="E17" s="11">
        <v>9350.66</v>
      </c>
      <c r="F17" s="11">
        <v>10320.23</v>
      </c>
      <c r="G17" s="11">
        <v>17743.54</v>
      </c>
      <c r="H17" s="11">
        <v>25956.400000000001</v>
      </c>
      <c r="I17" s="11">
        <v>25124.69</v>
      </c>
      <c r="K17" s="2"/>
      <c r="L17" s="2"/>
      <c r="M17" s="2"/>
    </row>
    <row r="18" spans="1:13" ht="9.9499999999999993" customHeight="1" x14ac:dyDescent="0.2">
      <c r="A18" s="16" t="s">
        <v>3</v>
      </c>
      <c r="B18" s="11">
        <v>8704.07</v>
      </c>
      <c r="C18" s="11">
        <v>8710.1200000000008</v>
      </c>
      <c r="D18" s="11">
        <v>13625.62</v>
      </c>
      <c r="E18" s="11">
        <v>18859.72</v>
      </c>
      <c r="F18" s="11">
        <v>21516.32</v>
      </c>
      <c r="G18" s="11">
        <v>37682.160000000003</v>
      </c>
      <c r="H18" s="11">
        <v>57584.77</v>
      </c>
      <c r="I18" s="11">
        <v>52965.43</v>
      </c>
      <c r="K18" s="2"/>
      <c r="L18" s="2"/>
      <c r="M18" s="2"/>
    </row>
    <row r="19" spans="1:13" ht="9.9499999999999993" customHeight="1" x14ac:dyDescent="0.2">
      <c r="A19" s="16" t="s">
        <v>10</v>
      </c>
      <c r="B19" s="11">
        <v>1715.25</v>
      </c>
      <c r="C19" s="11">
        <v>2310.56</v>
      </c>
      <c r="D19" s="11">
        <v>2620.8200000000002</v>
      </c>
      <c r="E19" s="11">
        <v>3627.58</v>
      </c>
      <c r="F19" s="11">
        <v>3805.21</v>
      </c>
      <c r="G19" s="11">
        <v>5356.27</v>
      </c>
      <c r="H19" s="11">
        <v>6629.02</v>
      </c>
      <c r="I19" s="11">
        <v>4507.38</v>
      </c>
      <c r="K19" s="2"/>
      <c r="L19" s="2"/>
      <c r="M19" s="2"/>
    </row>
    <row r="20" spans="1:13" s="4" customFormat="1" ht="9.9499999999999993" customHeight="1" x14ac:dyDescent="0.2">
      <c r="A20" s="15" t="s">
        <v>13</v>
      </c>
      <c r="B20" s="10">
        <f>SUM(B21:B25)</f>
        <v>15517.310000000001</v>
      </c>
      <c r="C20" s="10">
        <f t="shared" ref="C20:I20" si="15">SUM(C21:C25)</f>
        <v>21668.48</v>
      </c>
      <c r="D20" s="10">
        <f t="shared" si="15"/>
        <v>25358.329999999998</v>
      </c>
      <c r="E20" s="10">
        <f t="shared" si="15"/>
        <v>35099.39</v>
      </c>
      <c r="F20" s="10">
        <f t="shared" si="15"/>
        <v>37367.24</v>
      </c>
      <c r="G20" s="10">
        <f t="shared" si="15"/>
        <v>65925.990000000005</v>
      </c>
      <c r="H20" s="10">
        <f t="shared" ref="H20" si="16">SUM(H21:H25)</f>
        <v>114253.83000000002</v>
      </c>
      <c r="I20" s="10">
        <f t="shared" si="15"/>
        <v>94362.24000000002</v>
      </c>
      <c r="K20" s="3"/>
      <c r="L20" s="3"/>
      <c r="M20" s="3"/>
    </row>
    <row r="21" spans="1:13" ht="9.9499999999999993" customHeight="1" x14ac:dyDescent="0.2">
      <c r="A21" s="16" t="s">
        <v>2</v>
      </c>
      <c r="B21" s="11">
        <v>4166.2</v>
      </c>
      <c r="C21" s="11">
        <v>5794.45</v>
      </c>
      <c r="D21" s="11">
        <v>6718.3</v>
      </c>
      <c r="E21" s="11">
        <v>9299.0400000000009</v>
      </c>
      <c r="F21" s="11">
        <v>9852.98</v>
      </c>
      <c r="G21" s="11">
        <v>16577.009999999998</v>
      </c>
      <c r="H21" s="11">
        <v>30883.77</v>
      </c>
      <c r="I21" s="11">
        <v>24852.05</v>
      </c>
      <c r="K21" s="2"/>
      <c r="L21" s="2"/>
      <c r="M21" s="2"/>
    </row>
    <row r="22" spans="1:13" ht="9.9499999999999993" customHeight="1" x14ac:dyDescent="0.2">
      <c r="A22" s="16" t="s">
        <v>3</v>
      </c>
      <c r="B22" s="11">
        <v>9635.86</v>
      </c>
      <c r="C22" s="11">
        <v>13563.47</v>
      </c>
      <c r="D22" s="11">
        <v>16019.21</v>
      </c>
      <c r="E22" s="11">
        <v>22172.77</v>
      </c>
      <c r="F22" s="11">
        <v>23709.05</v>
      </c>
      <c r="G22" s="11">
        <v>39641.379999999997</v>
      </c>
      <c r="H22" s="11">
        <v>63483</v>
      </c>
      <c r="I22" s="11">
        <v>55988.05</v>
      </c>
      <c r="K22" s="2"/>
      <c r="L22" s="2"/>
      <c r="M22" s="2"/>
    </row>
    <row r="23" spans="1:13" ht="9.9499999999999993" customHeight="1" x14ac:dyDescent="0.2">
      <c r="A23" s="16" t="s">
        <v>14</v>
      </c>
      <c r="B23" s="11">
        <v>1715.25</v>
      </c>
      <c r="C23" s="11">
        <v>2310.56</v>
      </c>
      <c r="D23" s="11">
        <v>2620.8200000000002</v>
      </c>
      <c r="E23" s="11">
        <v>3627.58</v>
      </c>
      <c r="F23" s="11">
        <v>3805.21</v>
      </c>
      <c r="G23" s="11">
        <v>5356.27</v>
      </c>
      <c r="H23" s="11">
        <v>6629.02</v>
      </c>
      <c r="I23" s="11">
        <v>4507.38</v>
      </c>
      <c r="K23" s="2"/>
      <c r="L23" s="2"/>
      <c r="M23" s="2"/>
    </row>
    <row r="24" spans="1:13" ht="9.9499999999999993" customHeight="1" x14ac:dyDescent="0.2">
      <c r="A24" s="16" t="s">
        <v>15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4351.33</v>
      </c>
      <c r="H24" s="11">
        <v>6629.02</v>
      </c>
      <c r="I24" s="11">
        <v>4507.38</v>
      </c>
      <c r="K24" s="2"/>
      <c r="L24" s="2"/>
      <c r="M24" s="2"/>
    </row>
    <row r="25" spans="1:13" ht="9.9499999999999993" customHeight="1" x14ac:dyDescent="0.2">
      <c r="A25" s="16" t="s">
        <v>16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6629.02</v>
      </c>
      <c r="I25" s="11">
        <v>4507.38</v>
      </c>
      <c r="K25" s="2"/>
      <c r="L25" s="2"/>
      <c r="M25" s="2"/>
    </row>
    <row r="26" spans="1:13" s="4" customFormat="1" ht="9.9499999999999993" customHeight="1" x14ac:dyDescent="0.2">
      <c r="A26" s="15" t="s">
        <v>8</v>
      </c>
      <c r="B26" s="10">
        <f>SUM(B27:B30)</f>
        <v>0</v>
      </c>
      <c r="C26" s="10">
        <f t="shared" ref="C26:I26" si="17">SUM(C27:C30)</f>
        <v>20859.09</v>
      </c>
      <c r="D26" s="10">
        <f t="shared" si="17"/>
        <v>22311.26</v>
      </c>
      <c r="E26" s="10">
        <f t="shared" si="17"/>
        <v>30878.940000000002</v>
      </c>
      <c r="F26" s="10">
        <f t="shared" si="17"/>
        <v>32389.450000000004</v>
      </c>
      <c r="G26" s="10">
        <f t="shared" si="17"/>
        <v>54846.790000000008</v>
      </c>
      <c r="H26" s="10">
        <f t="shared" ref="H26" si="18">SUM(H27:H30)</f>
        <v>84632.88</v>
      </c>
      <c r="I26" s="10">
        <f t="shared" si="17"/>
        <v>76734.680000000008</v>
      </c>
      <c r="K26" s="3"/>
      <c r="L26" s="3"/>
      <c r="M26" s="3"/>
    </row>
    <row r="27" spans="1:13" ht="9.9499999999999993" customHeight="1" x14ac:dyDescent="0.2">
      <c r="A27" s="16" t="s">
        <v>2</v>
      </c>
      <c r="B27" s="11">
        <v>0</v>
      </c>
      <c r="C27" s="11">
        <v>2711.68</v>
      </c>
      <c r="D27" s="11">
        <v>2900.46</v>
      </c>
      <c r="E27" s="11">
        <v>4014.26</v>
      </c>
      <c r="F27" s="11">
        <v>4210.63</v>
      </c>
      <c r="G27" s="11">
        <v>7130.08</v>
      </c>
      <c r="H27" s="11">
        <v>11002.27</v>
      </c>
      <c r="I27" s="11">
        <v>9975.51</v>
      </c>
      <c r="K27" s="2"/>
      <c r="L27" s="2"/>
      <c r="M27" s="2"/>
    </row>
    <row r="28" spans="1:13" ht="9.9499999999999993" customHeight="1" x14ac:dyDescent="0.2">
      <c r="A28" s="16" t="s">
        <v>3</v>
      </c>
      <c r="B28" s="11">
        <v>0</v>
      </c>
      <c r="C28" s="11">
        <v>17313.05</v>
      </c>
      <c r="D28" s="11">
        <v>18518.34</v>
      </c>
      <c r="E28" s="11">
        <v>25629.52</v>
      </c>
      <c r="F28" s="11">
        <v>26883.24</v>
      </c>
      <c r="G28" s="11">
        <v>45522.83</v>
      </c>
      <c r="H28" s="11">
        <v>70245.289999999994</v>
      </c>
      <c r="I28" s="11">
        <v>63689.79</v>
      </c>
      <c r="K28" s="2"/>
      <c r="L28" s="2"/>
      <c r="M28" s="2"/>
    </row>
    <row r="29" spans="1:13" ht="9.9499999999999993" customHeight="1" x14ac:dyDescent="0.2">
      <c r="A29" s="16" t="s">
        <v>17</v>
      </c>
      <c r="B29" s="11">
        <v>0</v>
      </c>
      <c r="C29" s="11">
        <v>417.18</v>
      </c>
      <c r="D29" s="11">
        <v>446.23</v>
      </c>
      <c r="E29" s="11">
        <v>617.58000000000004</v>
      </c>
      <c r="F29" s="11">
        <v>647.79</v>
      </c>
      <c r="G29" s="11">
        <v>1096.94</v>
      </c>
      <c r="H29" s="11">
        <v>1692.66</v>
      </c>
      <c r="I29" s="11">
        <v>1534.69</v>
      </c>
      <c r="K29" s="2"/>
      <c r="L29" s="2"/>
      <c r="M29" s="2"/>
    </row>
    <row r="30" spans="1:13" ht="9.9499999999999993" customHeight="1" x14ac:dyDescent="0.2">
      <c r="A30" s="16" t="s">
        <v>18</v>
      </c>
      <c r="B30" s="11">
        <v>0</v>
      </c>
      <c r="C30" s="11">
        <v>417.18</v>
      </c>
      <c r="D30" s="11">
        <v>446.23</v>
      </c>
      <c r="E30" s="11">
        <v>617.58000000000004</v>
      </c>
      <c r="F30" s="11">
        <v>647.79</v>
      </c>
      <c r="G30" s="11">
        <v>1096.94</v>
      </c>
      <c r="H30" s="11">
        <v>1692.66</v>
      </c>
      <c r="I30" s="11">
        <v>1534.69</v>
      </c>
      <c r="K30" s="2"/>
      <c r="L30" s="2"/>
      <c r="M30" s="2"/>
    </row>
    <row r="31" spans="1:13" ht="5.0999999999999996" customHeight="1" x14ac:dyDescent="0.2">
      <c r="A31" s="17"/>
      <c r="B31" s="12"/>
      <c r="C31" s="13"/>
      <c r="D31" s="13"/>
      <c r="E31" s="13"/>
      <c r="F31" s="13"/>
      <c r="G31" s="13"/>
      <c r="H31" s="13"/>
      <c r="I31" s="13"/>
    </row>
    <row r="32" spans="1:13" ht="87.75" customHeight="1" x14ac:dyDescent="0.2">
      <c r="A32" s="22" t="s">
        <v>9</v>
      </c>
      <c r="B32" s="23"/>
      <c r="C32" s="23"/>
      <c r="D32" s="23"/>
      <c r="E32" s="23"/>
      <c r="F32" s="23"/>
      <c r="G32" s="23"/>
      <c r="H32" s="23"/>
      <c r="I32" s="23"/>
    </row>
    <row r="33" spans="1:15" ht="9.9499999999999993" customHeight="1" x14ac:dyDescent="0.2">
      <c r="A33" s="5" t="s">
        <v>19</v>
      </c>
    </row>
    <row r="47" spans="1:15" x14ac:dyDescent="0.2">
      <c r="K47" s="24"/>
      <c r="L47" s="24"/>
      <c r="M47" s="24"/>
      <c r="N47" s="24"/>
      <c r="O47" s="24"/>
    </row>
    <row r="48" spans="1:15" x14ac:dyDescent="0.2">
      <c r="K48" s="24"/>
      <c r="L48" s="24"/>
      <c r="M48" s="24"/>
      <c r="N48" s="24"/>
      <c r="O48" s="24"/>
    </row>
    <row r="49" spans="11:15" x14ac:dyDescent="0.2">
      <c r="K49" s="24"/>
      <c r="L49" s="24"/>
      <c r="M49" s="24"/>
      <c r="N49" s="24"/>
      <c r="O49" s="24"/>
    </row>
    <row r="50" spans="11:15" x14ac:dyDescent="0.2">
      <c r="K50" s="24"/>
      <c r="L50" s="24"/>
      <c r="M50" s="24">
        <f>SUM(M51:M55)</f>
        <v>437325.01</v>
      </c>
      <c r="N50" s="25">
        <v>100</v>
      </c>
      <c r="O50" s="24"/>
    </row>
    <row r="51" spans="11:15" x14ac:dyDescent="0.2">
      <c r="K51" s="24"/>
      <c r="L51" s="24" t="s">
        <v>20</v>
      </c>
      <c r="M51" s="24">
        <v>94362.24000000002</v>
      </c>
      <c r="N51" s="25">
        <f>+M51/M$50*100</f>
        <v>21.57714236375368</v>
      </c>
      <c r="O51" s="24"/>
    </row>
    <row r="52" spans="11:15" x14ac:dyDescent="0.2">
      <c r="K52" s="24"/>
      <c r="L52" s="24" t="s">
        <v>5</v>
      </c>
      <c r="M52" s="24">
        <v>103790.71</v>
      </c>
      <c r="N52" s="25">
        <f>+M52/M$50*100</f>
        <v>23.733083548091614</v>
      </c>
      <c r="O52" s="24"/>
    </row>
    <row r="53" spans="11:15" x14ac:dyDescent="0.2">
      <c r="K53" s="24"/>
      <c r="L53" s="24" t="s">
        <v>7</v>
      </c>
      <c r="M53" s="24">
        <v>82597.5</v>
      </c>
      <c r="N53" s="25">
        <f>+M53/M$50*100</f>
        <v>18.886982932899262</v>
      </c>
      <c r="O53" s="24"/>
    </row>
    <row r="54" spans="11:15" x14ac:dyDescent="0.2">
      <c r="K54" s="24"/>
      <c r="L54" s="24" t="s">
        <v>8</v>
      </c>
      <c r="M54" s="24">
        <v>76734.680000000008</v>
      </c>
      <c r="N54" s="25">
        <f>+M54/M$50*100</f>
        <v>17.546373576942241</v>
      </c>
      <c r="O54" s="24"/>
    </row>
    <row r="55" spans="11:15" x14ac:dyDescent="0.2">
      <c r="K55" s="24"/>
      <c r="L55" s="24" t="s">
        <v>6</v>
      </c>
      <c r="M55" s="24">
        <v>79839.88</v>
      </c>
      <c r="N55" s="25">
        <f>+M55/M$50*100</f>
        <v>18.256417578313211</v>
      </c>
      <c r="O55" s="24"/>
    </row>
    <row r="56" spans="11:15" x14ac:dyDescent="0.2">
      <c r="K56" s="24"/>
      <c r="L56" s="24"/>
      <c r="M56" s="24"/>
      <c r="N56" s="24"/>
      <c r="O56" s="24"/>
    </row>
  </sheetData>
  <sortState ref="L51:N55">
    <sortCondition descending="1" ref="N51:N55"/>
  </sortState>
  <mergeCells count="1">
    <mergeCell ref="A32:I32"/>
  </mergeCells>
  <phoneticPr fontId="1" type="noConversion"/>
  <conditionalFormatting sqref="K5:M6 B5:F6 I5:I6">
    <cfRule type="cellIs" dxfId="55" priority="68" stopIfTrue="1" operator="equal">
      <formula>-0.000001</formula>
    </cfRule>
  </conditionalFormatting>
  <conditionalFormatting sqref="G5:G6">
    <cfRule type="cellIs" dxfId="54" priority="67" stopIfTrue="1" operator="equal">
      <formula>-0.000001</formula>
    </cfRule>
  </conditionalFormatting>
  <conditionalFormatting sqref="I7:I9 B7:F9 K7:M9">
    <cfRule type="cellIs" dxfId="53" priority="66" stopIfTrue="1" operator="equal">
      <formula>-0.000001</formula>
    </cfRule>
  </conditionalFormatting>
  <conditionalFormatting sqref="G7:G9">
    <cfRule type="cellIs" dxfId="52" priority="65" stopIfTrue="1" operator="equal">
      <formula>-0.000001</formula>
    </cfRule>
  </conditionalFormatting>
  <conditionalFormatting sqref="I10 B10:F10 K10:M10">
    <cfRule type="cellIs" dxfId="51" priority="64" stopIfTrue="1" operator="equal">
      <formula>-0.000001</formula>
    </cfRule>
  </conditionalFormatting>
  <conditionalFormatting sqref="G10">
    <cfRule type="cellIs" dxfId="50" priority="63" stopIfTrue="1" operator="equal">
      <formula>-0.000001</formula>
    </cfRule>
  </conditionalFormatting>
  <conditionalFormatting sqref="K11:M11">
    <cfRule type="cellIs" dxfId="49" priority="62" stopIfTrue="1" operator="equal">
      <formula>-0.000001</formula>
    </cfRule>
  </conditionalFormatting>
  <conditionalFormatting sqref="I12:I14 B12:F13 K12:M14 B14:C14">
    <cfRule type="cellIs" dxfId="48" priority="60" stopIfTrue="1" operator="equal">
      <formula>-0.000001</formula>
    </cfRule>
  </conditionalFormatting>
  <conditionalFormatting sqref="G12:G13">
    <cfRule type="cellIs" dxfId="47" priority="59" stopIfTrue="1" operator="equal">
      <formula>-0.000001</formula>
    </cfRule>
  </conditionalFormatting>
  <conditionalFormatting sqref="I15 B15:F15 K15:M15 K24:M25 B24:F25 I24:I25">
    <cfRule type="cellIs" dxfId="46" priority="58" stopIfTrue="1" operator="equal">
      <formula>-0.000001</formula>
    </cfRule>
  </conditionalFormatting>
  <conditionalFormatting sqref="G15 G24:G25">
    <cfRule type="cellIs" dxfId="45" priority="57" stopIfTrue="1" operator="equal">
      <formula>-0.000001</formula>
    </cfRule>
  </conditionalFormatting>
  <conditionalFormatting sqref="K16:M16">
    <cfRule type="cellIs" dxfId="44" priority="56" stopIfTrue="1" operator="equal">
      <formula>-0.000001</formula>
    </cfRule>
  </conditionalFormatting>
  <conditionalFormatting sqref="G19">
    <cfRule type="cellIs" dxfId="43" priority="49" stopIfTrue="1" operator="equal">
      <formula>-0.000001</formula>
    </cfRule>
  </conditionalFormatting>
  <conditionalFormatting sqref="I17:I18 B17:F18 K17:M18">
    <cfRule type="cellIs" dxfId="42" priority="54" stopIfTrue="1" operator="equal">
      <formula>-0.000001</formula>
    </cfRule>
  </conditionalFormatting>
  <conditionalFormatting sqref="G17:G18">
    <cfRule type="cellIs" dxfId="41" priority="53" stopIfTrue="1" operator="equal">
      <formula>-0.000001</formula>
    </cfRule>
  </conditionalFormatting>
  <conditionalFormatting sqref="I19 B19:F19 K19:M19">
    <cfRule type="cellIs" dxfId="40" priority="50" stopIfTrue="1" operator="equal">
      <formula>-0.000001</formula>
    </cfRule>
  </conditionalFormatting>
  <conditionalFormatting sqref="I23 B23:F23 K23:M23">
    <cfRule type="cellIs" dxfId="39" priority="42" stopIfTrue="1" operator="equal">
      <formula>-0.000001</formula>
    </cfRule>
  </conditionalFormatting>
  <conditionalFormatting sqref="G23">
    <cfRule type="cellIs" dxfId="38" priority="41" stopIfTrue="1" operator="equal">
      <formula>-0.000001</formula>
    </cfRule>
  </conditionalFormatting>
  <conditionalFormatting sqref="K20:M20">
    <cfRule type="cellIs" dxfId="37" priority="48" stopIfTrue="1" operator="equal">
      <formula>-0.000001</formula>
    </cfRule>
  </conditionalFormatting>
  <conditionalFormatting sqref="I21:I22 B21:F22 K21:M22">
    <cfRule type="cellIs" dxfId="36" priority="46" stopIfTrue="1" operator="equal">
      <formula>-0.000001</formula>
    </cfRule>
  </conditionalFormatting>
  <conditionalFormatting sqref="G21:G22">
    <cfRule type="cellIs" dxfId="35" priority="45" stopIfTrue="1" operator="equal">
      <formula>-0.000001</formula>
    </cfRule>
  </conditionalFormatting>
  <conditionalFormatting sqref="I30 B30:C30 K30:M30 E30:F30">
    <cfRule type="cellIs" dxfId="34" priority="30" stopIfTrue="1" operator="equal">
      <formula>-0.000001</formula>
    </cfRule>
  </conditionalFormatting>
  <conditionalFormatting sqref="G30">
    <cfRule type="cellIs" dxfId="33" priority="29" stopIfTrue="1" operator="equal">
      <formula>-0.000001</formula>
    </cfRule>
  </conditionalFormatting>
  <conditionalFormatting sqref="B26">
    <cfRule type="cellIs" dxfId="32" priority="21" stopIfTrue="1" operator="equal">
      <formula>-0.000001</formula>
    </cfRule>
  </conditionalFormatting>
  <conditionalFormatting sqref="D30">
    <cfRule type="cellIs" dxfId="31" priority="20" stopIfTrue="1" operator="equal">
      <formula>-0.000001</formula>
    </cfRule>
  </conditionalFormatting>
  <conditionalFormatting sqref="G29">
    <cfRule type="cellIs" dxfId="30" priority="31" stopIfTrue="1" operator="equal">
      <formula>-0.000001</formula>
    </cfRule>
  </conditionalFormatting>
  <conditionalFormatting sqref="K26:M26 C26:F26 I26">
    <cfRule type="cellIs" dxfId="29" priority="38" stopIfTrue="1" operator="equal">
      <formula>-0.000001</formula>
    </cfRule>
  </conditionalFormatting>
  <conditionalFormatting sqref="G26">
    <cfRule type="cellIs" dxfId="28" priority="37" stopIfTrue="1" operator="equal">
      <formula>-0.000001</formula>
    </cfRule>
  </conditionalFormatting>
  <conditionalFormatting sqref="I27:I28 B27:F28 K27:M28">
    <cfRule type="cellIs" dxfId="27" priority="36" stopIfTrue="1" operator="equal">
      <formula>-0.000001</formula>
    </cfRule>
  </conditionalFormatting>
  <conditionalFormatting sqref="G27:G28">
    <cfRule type="cellIs" dxfId="26" priority="35" stopIfTrue="1" operator="equal">
      <formula>-0.000001</formula>
    </cfRule>
  </conditionalFormatting>
  <conditionalFormatting sqref="I29 B29:F29 K29:M29">
    <cfRule type="cellIs" dxfId="25" priority="32" stopIfTrue="1" operator="equal">
      <formula>-0.000001</formula>
    </cfRule>
  </conditionalFormatting>
  <conditionalFormatting sqref="B11:F11 I11">
    <cfRule type="cellIs" dxfId="24" priority="28" stopIfTrue="1" operator="equal">
      <formula>-0.000001</formula>
    </cfRule>
  </conditionalFormatting>
  <conditionalFormatting sqref="G11">
    <cfRule type="cellIs" dxfId="23" priority="27" stopIfTrue="1" operator="equal">
      <formula>-0.000001</formula>
    </cfRule>
  </conditionalFormatting>
  <conditionalFormatting sqref="B16:F16 I16">
    <cfRule type="cellIs" dxfId="22" priority="25" stopIfTrue="1" operator="equal">
      <formula>-0.000001</formula>
    </cfRule>
  </conditionalFormatting>
  <conditionalFormatting sqref="G16">
    <cfRule type="cellIs" dxfId="21" priority="24" stopIfTrue="1" operator="equal">
      <formula>-0.000001</formula>
    </cfRule>
  </conditionalFormatting>
  <conditionalFormatting sqref="B20:F20 I20">
    <cfRule type="cellIs" dxfId="20" priority="23" stopIfTrue="1" operator="equal">
      <formula>-0.000001</formula>
    </cfRule>
  </conditionalFormatting>
  <conditionalFormatting sqref="G20">
    <cfRule type="cellIs" dxfId="19" priority="22" stopIfTrue="1" operator="equal">
      <formula>-0.000001</formula>
    </cfRule>
  </conditionalFormatting>
  <conditionalFormatting sqref="H5:H6">
    <cfRule type="cellIs" dxfId="18" priority="19" stopIfTrue="1" operator="equal">
      <formula>-0.000001</formula>
    </cfRule>
  </conditionalFormatting>
  <conditionalFormatting sqref="H7:H9">
    <cfRule type="cellIs" dxfId="17" priority="18" stopIfTrue="1" operator="equal">
      <formula>-0.000001</formula>
    </cfRule>
  </conditionalFormatting>
  <conditionalFormatting sqref="H10">
    <cfRule type="cellIs" dxfId="16" priority="17" stopIfTrue="1" operator="equal">
      <formula>-0.000001</formula>
    </cfRule>
  </conditionalFormatting>
  <conditionalFormatting sqref="H12:H13">
    <cfRule type="cellIs" dxfId="15" priority="16" stopIfTrue="1" operator="equal">
      <formula>-0.000001</formula>
    </cfRule>
  </conditionalFormatting>
  <conditionalFormatting sqref="H15 H24:H25">
    <cfRule type="cellIs" dxfId="14" priority="15" stopIfTrue="1" operator="equal">
      <formula>-0.000001</formula>
    </cfRule>
  </conditionalFormatting>
  <conditionalFormatting sqref="H17:H18">
    <cfRule type="cellIs" dxfId="13" priority="14" stopIfTrue="1" operator="equal">
      <formula>-0.000001</formula>
    </cfRule>
  </conditionalFormatting>
  <conditionalFormatting sqref="H19">
    <cfRule type="cellIs" dxfId="12" priority="13" stopIfTrue="1" operator="equal">
      <formula>-0.000001</formula>
    </cfRule>
  </conditionalFormatting>
  <conditionalFormatting sqref="H23:H25">
    <cfRule type="cellIs" dxfId="11" priority="11" stopIfTrue="1" operator="equal">
      <formula>-0.000001</formula>
    </cfRule>
  </conditionalFormatting>
  <conditionalFormatting sqref="H21:H22">
    <cfRule type="cellIs" dxfId="10" priority="12" stopIfTrue="1" operator="equal">
      <formula>-0.000001</formula>
    </cfRule>
  </conditionalFormatting>
  <conditionalFormatting sqref="H30">
    <cfRule type="cellIs" dxfId="9" priority="7" stopIfTrue="1" operator="equal">
      <formula>-0.000001</formula>
    </cfRule>
  </conditionalFormatting>
  <conditionalFormatting sqref="H26">
    <cfRule type="cellIs" dxfId="8" priority="10" stopIfTrue="1" operator="equal">
      <formula>-0.000001</formula>
    </cfRule>
  </conditionalFormatting>
  <conditionalFormatting sqref="H27:H28">
    <cfRule type="cellIs" dxfId="7" priority="9" stopIfTrue="1" operator="equal">
      <formula>-0.000001</formula>
    </cfRule>
  </conditionalFormatting>
  <conditionalFormatting sqref="H29">
    <cfRule type="cellIs" dxfId="6" priority="8" stopIfTrue="1" operator="equal">
      <formula>-0.000001</formula>
    </cfRule>
  </conditionalFormatting>
  <conditionalFormatting sqref="H11">
    <cfRule type="cellIs" dxfId="5" priority="6" stopIfTrue="1" operator="equal">
      <formula>-0.000001</formula>
    </cfRule>
  </conditionalFormatting>
  <conditionalFormatting sqref="H16">
    <cfRule type="cellIs" dxfId="4" priority="5" stopIfTrue="1" operator="equal">
      <formula>-0.000001</formula>
    </cfRule>
  </conditionalFormatting>
  <conditionalFormatting sqref="H20">
    <cfRule type="cellIs" dxfId="3" priority="4" stopIfTrue="1" operator="equal">
      <formula>-0.000001</formula>
    </cfRule>
  </conditionalFormatting>
  <conditionalFormatting sqref="D14:F14">
    <cfRule type="cellIs" dxfId="2" priority="3" stopIfTrue="1" operator="equal">
      <formula>-0.000001</formula>
    </cfRule>
  </conditionalFormatting>
  <conditionalFormatting sqref="G14">
    <cfRule type="cellIs" dxfId="1" priority="2" stopIfTrue="1" operator="equal">
      <formula>-0.000001</formula>
    </cfRule>
  </conditionalFormatting>
  <conditionalFormatting sqref="H14">
    <cfRule type="cellIs" dxfId="0" priority="1" stopIfTrue="1" operator="equal">
      <formula>-0.000001</formula>
    </cfRule>
  </conditionalFormatting>
  <pageMargins left="1.9685039370078741" right="1.9685039370078741" top="0.98425196850393704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1450</vt:lpstr>
      <vt:lpstr>'1450'!Área_de_impresión</vt:lpstr>
    </vt:vector>
  </TitlesOfParts>
  <Company>Ministerio de Economia y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Guido Trujillo Valdiviezo</cp:lastModifiedBy>
  <cp:lastPrinted>2013-07-04T17:13:15Z</cp:lastPrinted>
  <dcterms:created xsi:type="dcterms:W3CDTF">2003-08-27T15:38:29Z</dcterms:created>
  <dcterms:modified xsi:type="dcterms:W3CDTF">2013-09-18T20:07:22Z</dcterms:modified>
</cp:coreProperties>
</file>